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ownloads\"/>
    </mc:Choice>
  </mc:AlternateContent>
  <xr:revisionPtr revIDLastSave="0" documentId="8_{960DB989-E123-4840-9E9E-54121733532A}" xr6:coauthVersionLast="47" xr6:coauthVersionMax="47" xr10:uidLastSave="{00000000-0000-0000-0000-000000000000}"/>
  <bookViews>
    <workbookView xWindow="-108" yWindow="-108" windowWidth="23256" windowHeight="12696" activeTab="1" xr2:uid="{00000000-000D-0000-FFFF-FFFF00000000}"/>
  </bookViews>
  <sheets>
    <sheet name="Instructions" sheetId="1" r:id="rId1"/>
    <sheet name="Dashboard" sheetId="2" r:id="rId2"/>
    <sheet name="Vendor_Inventory" sheetId="3" r:id="rId3"/>
    <sheet name="Criticality" sheetId="4" r:id="rId4"/>
    <sheet name="Vendor_Risks" sheetId="5" r:id="rId5"/>
    <sheet name="Issues_Actions" sheetId="6" r:id="rId6"/>
    <sheet name="Lists" sheetId="7" state="hidden" r:id="rId7"/>
  </sheets>
  <definedNames>
    <definedName name="_xlnm._FilterDatabase" localSheetId="3" hidden="1">Criticality!$A$7:$N$207</definedName>
    <definedName name="_xlnm._FilterDatabase" localSheetId="5" hidden="1">Issues_Actions!$A$7:$K$307</definedName>
    <definedName name="_xlnm._FilterDatabase" localSheetId="2" hidden="1">Vendor_Inventory!$A$7:$N$207</definedName>
    <definedName name="_xlnm._FilterDatabase" localSheetId="4" hidden="1">Vendor_Risks!$A$7:$S$407</definedName>
  </definedNames>
  <calcPr calcId="181029"/>
  <fileRecoveryPr repairLoad="1"/>
</workbook>
</file>

<file path=xl/calcChain.xml><?xml version="1.0" encoding="utf-8"?>
<calcChain xmlns="http://schemas.openxmlformats.org/spreadsheetml/2006/main">
  <c r="C307" i="6" l="1"/>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N407" i="5"/>
  <c r="O407" i="5" s="1"/>
  <c r="I407" i="5"/>
  <c r="D407" i="5"/>
  <c r="C407" i="5"/>
  <c r="O406" i="5"/>
  <c r="N406" i="5"/>
  <c r="I406" i="5"/>
  <c r="D406" i="5"/>
  <c r="C406" i="5"/>
  <c r="O405" i="5"/>
  <c r="N405" i="5"/>
  <c r="I405" i="5"/>
  <c r="D405" i="5"/>
  <c r="C405" i="5"/>
  <c r="N404" i="5"/>
  <c r="O404" i="5" s="1"/>
  <c r="I404" i="5"/>
  <c r="D404" i="5"/>
  <c r="C404" i="5"/>
  <c r="N403" i="5"/>
  <c r="O403" i="5" s="1"/>
  <c r="I403" i="5"/>
  <c r="D403" i="5"/>
  <c r="C403" i="5"/>
  <c r="O402" i="5"/>
  <c r="N402" i="5"/>
  <c r="I402" i="5"/>
  <c r="D402" i="5"/>
  <c r="C402" i="5"/>
  <c r="O401" i="5"/>
  <c r="N401" i="5"/>
  <c r="I401" i="5"/>
  <c r="D401" i="5"/>
  <c r="C401" i="5"/>
  <c r="N400" i="5"/>
  <c r="O400" i="5" s="1"/>
  <c r="I400" i="5"/>
  <c r="D400" i="5"/>
  <c r="C400" i="5"/>
  <c r="N399" i="5"/>
  <c r="O399" i="5" s="1"/>
  <c r="I399" i="5"/>
  <c r="D399" i="5"/>
  <c r="C399" i="5"/>
  <c r="O398" i="5"/>
  <c r="N398" i="5"/>
  <c r="I398" i="5"/>
  <c r="D398" i="5"/>
  <c r="C398" i="5"/>
  <c r="O397" i="5"/>
  <c r="N397" i="5"/>
  <c r="I397" i="5"/>
  <c r="D397" i="5"/>
  <c r="C397" i="5"/>
  <c r="N396" i="5"/>
  <c r="O396" i="5" s="1"/>
  <c r="I396" i="5"/>
  <c r="D396" i="5"/>
  <c r="C396" i="5"/>
  <c r="N395" i="5"/>
  <c r="O395" i="5" s="1"/>
  <c r="I395" i="5"/>
  <c r="D395" i="5"/>
  <c r="C395" i="5"/>
  <c r="O394" i="5"/>
  <c r="N394" i="5"/>
  <c r="I394" i="5"/>
  <c r="D394" i="5"/>
  <c r="C394" i="5"/>
  <c r="O393" i="5"/>
  <c r="N393" i="5"/>
  <c r="I393" i="5"/>
  <c r="D393" i="5"/>
  <c r="C393" i="5"/>
  <c r="N392" i="5"/>
  <c r="O392" i="5" s="1"/>
  <c r="I392" i="5"/>
  <c r="D392" i="5"/>
  <c r="C392" i="5"/>
  <c r="N391" i="5"/>
  <c r="O391" i="5" s="1"/>
  <c r="I391" i="5"/>
  <c r="D391" i="5"/>
  <c r="C391" i="5"/>
  <c r="O390" i="5"/>
  <c r="N390" i="5"/>
  <c r="I390" i="5"/>
  <c r="D390" i="5"/>
  <c r="C390" i="5"/>
  <c r="O389" i="5"/>
  <c r="N389" i="5"/>
  <c r="I389" i="5"/>
  <c r="D389" i="5"/>
  <c r="C389" i="5"/>
  <c r="N388" i="5"/>
  <c r="O388" i="5" s="1"/>
  <c r="I388" i="5"/>
  <c r="D388" i="5"/>
  <c r="C388" i="5"/>
  <c r="N387" i="5"/>
  <c r="O387" i="5" s="1"/>
  <c r="I387" i="5"/>
  <c r="D387" i="5"/>
  <c r="C387" i="5"/>
  <c r="O386" i="5"/>
  <c r="N386" i="5"/>
  <c r="I386" i="5"/>
  <c r="D386" i="5"/>
  <c r="C386" i="5"/>
  <c r="O385" i="5"/>
  <c r="N385" i="5"/>
  <c r="I385" i="5"/>
  <c r="D385" i="5"/>
  <c r="C385" i="5"/>
  <c r="N384" i="5"/>
  <c r="O384" i="5" s="1"/>
  <c r="I384" i="5"/>
  <c r="D384" i="5"/>
  <c r="C384" i="5"/>
  <c r="N383" i="5"/>
  <c r="O383" i="5" s="1"/>
  <c r="I383" i="5"/>
  <c r="D383" i="5"/>
  <c r="C383" i="5"/>
  <c r="O382" i="5"/>
  <c r="N382" i="5"/>
  <c r="I382" i="5"/>
  <c r="D382" i="5"/>
  <c r="C382" i="5"/>
  <c r="O381" i="5"/>
  <c r="N381" i="5"/>
  <c r="I381" i="5"/>
  <c r="D381" i="5"/>
  <c r="C381" i="5"/>
  <c r="N380" i="5"/>
  <c r="O380" i="5" s="1"/>
  <c r="I380" i="5"/>
  <c r="D380" i="5"/>
  <c r="C380" i="5"/>
  <c r="N379" i="5"/>
  <c r="O379" i="5" s="1"/>
  <c r="I379" i="5"/>
  <c r="D379" i="5"/>
  <c r="C379" i="5"/>
  <c r="O378" i="5"/>
  <c r="N378" i="5"/>
  <c r="I378" i="5"/>
  <c r="D378" i="5"/>
  <c r="C378" i="5"/>
  <c r="O377" i="5"/>
  <c r="N377" i="5"/>
  <c r="I377" i="5"/>
  <c r="D377" i="5"/>
  <c r="C377" i="5"/>
  <c r="N376" i="5"/>
  <c r="O376" i="5" s="1"/>
  <c r="I376" i="5"/>
  <c r="D376" i="5"/>
  <c r="C376" i="5"/>
  <c r="N375" i="5"/>
  <c r="O375" i="5" s="1"/>
  <c r="I375" i="5"/>
  <c r="D375" i="5"/>
  <c r="C375" i="5"/>
  <c r="O374" i="5"/>
  <c r="N374" i="5"/>
  <c r="I374" i="5"/>
  <c r="D374" i="5"/>
  <c r="C374" i="5"/>
  <c r="O373" i="5"/>
  <c r="N373" i="5"/>
  <c r="I373" i="5"/>
  <c r="D373" i="5"/>
  <c r="C373" i="5"/>
  <c r="N372" i="5"/>
  <c r="O372" i="5" s="1"/>
  <c r="I372" i="5"/>
  <c r="D372" i="5"/>
  <c r="C372" i="5"/>
  <c r="N371" i="5"/>
  <c r="O371" i="5" s="1"/>
  <c r="I371" i="5"/>
  <c r="D371" i="5"/>
  <c r="C371" i="5"/>
  <c r="O370" i="5"/>
  <c r="N370" i="5"/>
  <c r="I370" i="5"/>
  <c r="D370" i="5"/>
  <c r="C370" i="5"/>
  <c r="O369" i="5"/>
  <c r="N369" i="5"/>
  <c r="I369" i="5"/>
  <c r="D369" i="5"/>
  <c r="C369" i="5"/>
  <c r="N368" i="5"/>
  <c r="O368" i="5" s="1"/>
  <c r="I368" i="5"/>
  <c r="D368" i="5"/>
  <c r="C368" i="5"/>
  <c r="N367" i="5"/>
  <c r="O367" i="5" s="1"/>
  <c r="I367" i="5"/>
  <c r="D367" i="5"/>
  <c r="C367" i="5"/>
  <c r="O366" i="5"/>
  <c r="N366" i="5"/>
  <c r="I366" i="5"/>
  <c r="D366" i="5"/>
  <c r="C366" i="5"/>
  <c r="O365" i="5"/>
  <c r="N365" i="5"/>
  <c r="I365" i="5"/>
  <c r="D365" i="5"/>
  <c r="C365" i="5"/>
  <c r="N364" i="5"/>
  <c r="O364" i="5" s="1"/>
  <c r="I364" i="5"/>
  <c r="D364" i="5"/>
  <c r="C364" i="5"/>
  <c r="N363" i="5"/>
  <c r="O363" i="5" s="1"/>
  <c r="I363" i="5"/>
  <c r="D363" i="5"/>
  <c r="C363" i="5"/>
  <c r="O362" i="5"/>
  <c r="N362" i="5"/>
  <c r="I362" i="5"/>
  <c r="D362" i="5"/>
  <c r="C362" i="5"/>
  <c r="O361" i="5"/>
  <c r="N361" i="5"/>
  <c r="I361" i="5"/>
  <c r="D361" i="5"/>
  <c r="C361" i="5"/>
  <c r="N360" i="5"/>
  <c r="O360" i="5" s="1"/>
  <c r="I360" i="5"/>
  <c r="D360" i="5"/>
  <c r="C360" i="5"/>
  <c r="N359" i="5"/>
  <c r="O359" i="5" s="1"/>
  <c r="I359" i="5"/>
  <c r="D359" i="5"/>
  <c r="C359" i="5"/>
  <c r="O358" i="5"/>
  <c r="N358" i="5"/>
  <c r="I358" i="5"/>
  <c r="D358" i="5"/>
  <c r="C358" i="5"/>
  <c r="O357" i="5"/>
  <c r="N357" i="5"/>
  <c r="I357" i="5"/>
  <c r="D357" i="5"/>
  <c r="C357" i="5"/>
  <c r="N356" i="5"/>
  <c r="O356" i="5" s="1"/>
  <c r="I356" i="5"/>
  <c r="D356" i="5"/>
  <c r="C356" i="5"/>
  <c r="N355" i="5"/>
  <c r="O355" i="5" s="1"/>
  <c r="I355" i="5"/>
  <c r="D355" i="5"/>
  <c r="C355" i="5"/>
  <c r="O354" i="5"/>
  <c r="N354" i="5"/>
  <c r="I354" i="5"/>
  <c r="D354" i="5"/>
  <c r="C354" i="5"/>
  <c r="O353" i="5"/>
  <c r="N353" i="5"/>
  <c r="I353" i="5"/>
  <c r="D353" i="5"/>
  <c r="C353" i="5"/>
  <c r="N352" i="5"/>
  <c r="O352" i="5" s="1"/>
  <c r="I352" i="5"/>
  <c r="D352" i="5"/>
  <c r="C352" i="5"/>
  <c r="N351" i="5"/>
  <c r="O351" i="5" s="1"/>
  <c r="I351" i="5"/>
  <c r="D351" i="5"/>
  <c r="C351" i="5"/>
  <c r="O350" i="5"/>
  <c r="N350" i="5"/>
  <c r="I350" i="5"/>
  <c r="D350" i="5"/>
  <c r="C350" i="5"/>
  <c r="O349" i="5"/>
  <c r="N349" i="5"/>
  <c r="I349" i="5"/>
  <c r="D349" i="5"/>
  <c r="C349" i="5"/>
  <c r="N348" i="5"/>
  <c r="O348" i="5" s="1"/>
  <c r="I348" i="5"/>
  <c r="D348" i="5"/>
  <c r="C348" i="5"/>
  <c r="N347" i="5"/>
  <c r="O347" i="5" s="1"/>
  <c r="I347" i="5"/>
  <c r="D347" i="5"/>
  <c r="C347" i="5"/>
  <c r="O346" i="5"/>
  <c r="N346" i="5"/>
  <c r="I346" i="5"/>
  <c r="D346" i="5"/>
  <c r="C346" i="5"/>
  <c r="N345" i="5"/>
  <c r="O345" i="5" s="1"/>
  <c r="I345" i="5"/>
  <c r="D345" i="5"/>
  <c r="C345" i="5"/>
  <c r="N344" i="5"/>
  <c r="O344" i="5" s="1"/>
  <c r="I344" i="5"/>
  <c r="D344" i="5"/>
  <c r="C344" i="5"/>
  <c r="O343" i="5"/>
  <c r="N343" i="5"/>
  <c r="I343" i="5"/>
  <c r="D343" i="5"/>
  <c r="C343" i="5"/>
  <c r="O342" i="5"/>
  <c r="N342" i="5"/>
  <c r="I342" i="5"/>
  <c r="D342" i="5"/>
  <c r="C342" i="5"/>
  <c r="O341" i="5"/>
  <c r="N341" i="5"/>
  <c r="I341" i="5"/>
  <c r="D341" i="5"/>
  <c r="C341" i="5"/>
  <c r="N340" i="5"/>
  <c r="O340" i="5" s="1"/>
  <c r="I340" i="5"/>
  <c r="D340" i="5"/>
  <c r="C340" i="5"/>
  <c r="N339" i="5"/>
  <c r="O339" i="5" s="1"/>
  <c r="I339" i="5"/>
  <c r="D339" i="5"/>
  <c r="C339" i="5"/>
  <c r="O338" i="5"/>
  <c r="N338" i="5"/>
  <c r="I338" i="5"/>
  <c r="D338" i="5"/>
  <c r="C338" i="5"/>
  <c r="O337" i="5"/>
  <c r="N337" i="5"/>
  <c r="I337" i="5"/>
  <c r="D337" i="5"/>
  <c r="C337" i="5"/>
  <c r="N336" i="5"/>
  <c r="O336" i="5" s="1"/>
  <c r="I336" i="5"/>
  <c r="D336" i="5"/>
  <c r="C336" i="5"/>
  <c r="N335" i="5"/>
  <c r="O335" i="5" s="1"/>
  <c r="I335" i="5"/>
  <c r="D335" i="5"/>
  <c r="C335" i="5"/>
  <c r="N334" i="5"/>
  <c r="O334" i="5" s="1"/>
  <c r="I334" i="5"/>
  <c r="D334" i="5"/>
  <c r="C334" i="5"/>
  <c r="O333" i="5"/>
  <c r="N333" i="5"/>
  <c r="I333" i="5"/>
  <c r="D333" i="5"/>
  <c r="C333" i="5"/>
  <c r="N332" i="5"/>
  <c r="O332" i="5" s="1"/>
  <c r="I332" i="5"/>
  <c r="D332" i="5"/>
  <c r="C332" i="5"/>
  <c r="O331" i="5"/>
  <c r="N331" i="5"/>
  <c r="I331" i="5"/>
  <c r="D331" i="5"/>
  <c r="C331" i="5"/>
  <c r="N330" i="5"/>
  <c r="O330" i="5" s="1"/>
  <c r="I330" i="5"/>
  <c r="D330" i="5"/>
  <c r="C330" i="5"/>
  <c r="O329" i="5"/>
  <c r="N329" i="5"/>
  <c r="I329" i="5"/>
  <c r="D329" i="5"/>
  <c r="C329" i="5"/>
  <c r="N328" i="5"/>
  <c r="O328" i="5" s="1"/>
  <c r="I328" i="5"/>
  <c r="D328" i="5"/>
  <c r="C328" i="5"/>
  <c r="O327" i="5"/>
  <c r="N327" i="5"/>
  <c r="I327" i="5"/>
  <c r="D327" i="5"/>
  <c r="C327" i="5"/>
  <c r="O326" i="5"/>
  <c r="N326" i="5"/>
  <c r="I326" i="5"/>
  <c r="D326" i="5"/>
  <c r="C326" i="5"/>
  <c r="O325" i="5"/>
  <c r="N325" i="5"/>
  <c r="I325" i="5"/>
  <c r="D325" i="5"/>
  <c r="C325" i="5"/>
  <c r="N324" i="5"/>
  <c r="O324" i="5" s="1"/>
  <c r="I324" i="5"/>
  <c r="D324" i="5"/>
  <c r="C324" i="5"/>
  <c r="N323" i="5"/>
  <c r="O323" i="5" s="1"/>
  <c r="I323" i="5"/>
  <c r="D323" i="5"/>
  <c r="C323" i="5"/>
  <c r="O322" i="5"/>
  <c r="N322" i="5"/>
  <c r="I322" i="5"/>
  <c r="D322" i="5"/>
  <c r="C322" i="5"/>
  <c r="O321" i="5"/>
  <c r="N321" i="5"/>
  <c r="I321" i="5"/>
  <c r="D321" i="5"/>
  <c r="C321" i="5"/>
  <c r="N320" i="5"/>
  <c r="O320" i="5" s="1"/>
  <c r="I320" i="5"/>
  <c r="D320" i="5"/>
  <c r="C320" i="5"/>
  <c r="N319" i="5"/>
  <c r="O319" i="5" s="1"/>
  <c r="I319" i="5"/>
  <c r="D319" i="5"/>
  <c r="C319" i="5"/>
  <c r="N318" i="5"/>
  <c r="O318" i="5" s="1"/>
  <c r="I318" i="5"/>
  <c r="D318" i="5"/>
  <c r="C318" i="5"/>
  <c r="O317" i="5"/>
  <c r="N317" i="5"/>
  <c r="I317" i="5"/>
  <c r="D317" i="5"/>
  <c r="C317" i="5"/>
  <c r="N316" i="5"/>
  <c r="O316" i="5" s="1"/>
  <c r="I316" i="5"/>
  <c r="D316" i="5"/>
  <c r="C316" i="5"/>
  <c r="O315" i="5"/>
  <c r="N315" i="5"/>
  <c r="I315" i="5"/>
  <c r="D315" i="5"/>
  <c r="C315" i="5"/>
  <c r="N314" i="5"/>
  <c r="O314" i="5" s="1"/>
  <c r="I314" i="5"/>
  <c r="D314" i="5"/>
  <c r="C314" i="5"/>
  <c r="O313" i="5"/>
  <c r="N313" i="5"/>
  <c r="I313" i="5"/>
  <c r="D313" i="5"/>
  <c r="C313" i="5"/>
  <c r="N312" i="5"/>
  <c r="O312" i="5" s="1"/>
  <c r="I312" i="5"/>
  <c r="D312" i="5"/>
  <c r="C312" i="5"/>
  <c r="O311" i="5"/>
  <c r="N311" i="5"/>
  <c r="I311" i="5"/>
  <c r="D311" i="5"/>
  <c r="C311" i="5"/>
  <c r="O310" i="5"/>
  <c r="N310" i="5"/>
  <c r="I310" i="5"/>
  <c r="D310" i="5"/>
  <c r="C310" i="5"/>
  <c r="O309" i="5"/>
  <c r="N309" i="5"/>
  <c r="I309" i="5"/>
  <c r="D309" i="5"/>
  <c r="C309" i="5"/>
  <c r="N308" i="5"/>
  <c r="O308" i="5" s="1"/>
  <c r="I308" i="5"/>
  <c r="D308" i="5"/>
  <c r="C308" i="5"/>
  <c r="N307" i="5"/>
  <c r="O307" i="5" s="1"/>
  <c r="I307" i="5"/>
  <c r="D307" i="5"/>
  <c r="C307" i="5"/>
  <c r="O306" i="5"/>
  <c r="N306" i="5"/>
  <c r="I306" i="5"/>
  <c r="D306" i="5"/>
  <c r="C306" i="5"/>
  <c r="O305" i="5"/>
  <c r="N305" i="5"/>
  <c r="I305" i="5"/>
  <c r="D305" i="5"/>
  <c r="C305" i="5"/>
  <c r="N304" i="5"/>
  <c r="O304" i="5" s="1"/>
  <c r="I304" i="5"/>
  <c r="D304" i="5"/>
  <c r="C304" i="5"/>
  <c r="N303" i="5"/>
  <c r="O303" i="5" s="1"/>
  <c r="I303" i="5"/>
  <c r="D303" i="5"/>
  <c r="C303" i="5"/>
  <c r="N302" i="5"/>
  <c r="O302" i="5" s="1"/>
  <c r="I302" i="5"/>
  <c r="D302" i="5"/>
  <c r="C302" i="5"/>
  <c r="O301" i="5"/>
  <c r="N301" i="5"/>
  <c r="I301" i="5"/>
  <c r="D301" i="5"/>
  <c r="C301" i="5"/>
  <c r="N300" i="5"/>
  <c r="O300" i="5" s="1"/>
  <c r="I300" i="5"/>
  <c r="D300" i="5"/>
  <c r="C300" i="5"/>
  <c r="O299" i="5"/>
  <c r="N299" i="5"/>
  <c r="I299" i="5"/>
  <c r="D299" i="5"/>
  <c r="C299" i="5"/>
  <c r="N298" i="5"/>
  <c r="O298" i="5" s="1"/>
  <c r="I298" i="5"/>
  <c r="D298" i="5"/>
  <c r="C298" i="5"/>
  <c r="O297" i="5"/>
  <c r="N297" i="5"/>
  <c r="I297" i="5"/>
  <c r="D297" i="5"/>
  <c r="C297" i="5"/>
  <c r="N296" i="5"/>
  <c r="O296" i="5" s="1"/>
  <c r="I296" i="5"/>
  <c r="D296" i="5"/>
  <c r="C296" i="5"/>
  <c r="O295" i="5"/>
  <c r="N295" i="5"/>
  <c r="I295" i="5"/>
  <c r="D295" i="5"/>
  <c r="C295" i="5"/>
  <c r="O294" i="5"/>
  <c r="N294" i="5"/>
  <c r="I294" i="5"/>
  <c r="D294" i="5"/>
  <c r="C294" i="5"/>
  <c r="O293" i="5"/>
  <c r="N293" i="5"/>
  <c r="I293" i="5"/>
  <c r="D293" i="5"/>
  <c r="C293" i="5"/>
  <c r="N292" i="5"/>
  <c r="O292" i="5" s="1"/>
  <c r="I292" i="5"/>
  <c r="D292" i="5"/>
  <c r="C292" i="5"/>
  <c r="N291" i="5"/>
  <c r="O291" i="5" s="1"/>
  <c r="I291" i="5"/>
  <c r="D291" i="5"/>
  <c r="C291" i="5"/>
  <c r="O290" i="5"/>
  <c r="N290" i="5"/>
  <c r="I290" i="5"/>
  <c r="D290" i="5"/>
  <c r="C290" i="5"/>
  <c r="O289" i="5"/>
  <c r="N289" i="5"/>
  <c r="I289" i="5"/>
  <c r="D289" i="5"/>
  <c r="C289" i="5"/>
  <c r="N288" i="5"/>
  <c r="O288" i="5" s="1"/>
  <c r="I288" i="5"/>
  <c r="D288" i="5"/>
  <c r="C288" i="5"/>
  <c r="N287" i="5"/>
  <c r="O287" i="5" s="1"/>
  <c r="I287" i="5"/>
  <c r="D287" i="5"/>
  <c r="C287" i="5"/>
  <c r="N286" i="5"/>
  <c r="O286" i="5" s="1"/>
  <c r="I286" i="5"/>
  <c r="D286" i="5"/>
  <c r="C286" i="5"/>
  <c r="O285" i="5"/>
  <c r="N285" i="5"/>
  <c r="I285" i="5"/>
  <c r="D285" i="5"/>
  <c r="C285" i="5"/>
  <c r="N284" i="5"/>
  <c r="O284" i="5" s="1"/>
  <c r="I284" i="5"/>
  <c r="D284" i="5"/>
  <c r="C284" i="5"/>
  <c r="O283" i="5"/>
  <c r="N283" i="5"/>
  <c r="I283" i="5"/>
  <c r="D283" i="5"/>
  <c r="C283" i="5"/>
  <c r="N282" i="5"/>
  <c r="O282" i="5" s="1"/>
  <c r="I282" i="5"/>
  <c r="D282" i="5"/>
  <c r="C282" i="5"/>
  <c r="O281" i="5"/>
  <c r="N281" i="5"/>
  <c r="I281" i="5"/>
  <c r="D281" i="5"/>
  <c r="C281" i="5"/>
  <c r="N280" i="5"/>
  <c r="O280" i="5" s="1"/>
  <c r="I280" i="5"/>
  <c r="D280" i="5"/>
  <c r="C280" i="5"/>
  <c r="O279" i="5"/>
  <c r="N279" i="5"/>
  <c r="I279" i="5"/>
  <c r="D279" i="5"/>
  <c r="C279" i="5"/>
  <c r="O278" i="5"/>
  <c r="N278" i="5"/>
  <c r="I278" i="5"/>
  <c r="D278" i="5"/>
  <c r="C278" i="5"/>
  <c r="O277" i="5"/>
  <c r="N277" i="5"/>
  <c r="I277" i="5"/>
  <c r="D277" i="5"/>
  <c r="C277" i="5"/>
  <c r="N276" i="5"/>
  <c r="O276" i="5" s="1"/>
  <c r="I276" i="5"/>
  <c r="D276" i="5"/>
  <c r="C276" i="5"/>
  <c r="N275" i="5"/>
  <c r="O275" i="5" s="1"/>
  <c r="I275" i="5"/>
  <c r="D275" i="5"/>
  <c r="C275" i="5"/>
  <c r="O274" i="5"/>
  <c r="N274" i="5"/>
  <c r="I274" i="5"/>
  <c r="D274" i="5"/>
  <c r="C274" i="5"/>
  <c r="O273" i="5"/>
  <c r="N273" i="5"/>
  <c r="I273" i="5"/>
  <c r="D273" i="5"/>
  <c r="C273" i="5"/>
  <c r="N272" i="5"/>
  <c r="O272" i="5" s="1"/>
  <c r="I272" i="5"/>
  <c r="D272" i="5"/>
  <c r="C272" i="5"/>
  <c r="N271" i="5"/>
  <c r="O271" i="5" s="1"/>
  <c r="I271" i="5"/>
  <c r="D271" i="5"/>
  <c r="C271" i="5"/>
  <c r="N270" i="5"/>
  <c r="O270" i="5" s="1"/>
  <c r="I270" i="5"/>
  <c r="D270" i="5"/>
  <c r="C270" i="5"/>
  <c r="O269" i="5"/>
  <c r="N269" i="5"/>
  <c r="I269" i="5"/>
  <c r="D269" i="5"/>
  <c r="C269" i="5"/>
  <c r="N268" i="5"/>
  <c r="O268" i="5" s="1"/>
  <c r="I268" i="5"/>
  <c r="D268" i="5"/>
  <c r="C268" i="5"/>
  <c r="O267" i="5"/>
  <c r="N267" i="5"/>
  <c r="I267" i="5"/>
  <c r="D267" i="5"/>
  <c r="C267" i="5"/>
  <c r="N266" i="5"/>
  <c r="O266" i="5" s="1"/>
  <c r="I266" i="5"/>
  <c r="D266" i="5"/>
  <c r="C266" i="5"/>
  <c r="O265" i="5"/>
  <c r="N265" i="5"/>
  <c r="I265" i="5"/>
  <c r="D265" i="5"/>
  <c r="C265" i="5"/>
  <c r="N264" i="5"/>
  <c r="O264" i="5" s="1"/>
  <c r="I264" i="5"/>
  <c r="D264" i="5"/>
  <c r="C264" i="5"/>
  <c r="O263" i="5"/>
  <c r="N263" i="5"/>
  <c r="I263" i="5"/>
  <c r="D263" i="5"/>
  <c r="C263" i="5"/>
  <c r="O262" i="5"/>
  <c r="N262" i="5"/>
  <c r="I262" i="5"/>
  <c r="D262" i="5"/>
  <c r="C262" i="5"/>
  <c r="O261" i="5"/>
  <c r="N261" i="5"/>
  <c r="I261" i="5"/>
  <c r="D261" i="5"/>
  <c r="C261" i="5"/>
  <c r="N260" i="5"/>
  <c r="O260" i="5" s="1"/>
  <c r="I260" i="5"/>
  <c r="D260" i="5"/>
  <c r="C260" i="5"/>
  <c r="N259" i="5"/>
  <c r="O259" i="5" s="1"/>
  <c r="I259" i="5"/>
  <c r="D259" i="5"/>
  <c r="C259" i="5"/>
  <c r="O258" i="5"/>
  <c r="N258" i="5"/>
  <c r="I258" i="5"/>
  <c r="D258" i="5"/>
  <c r="C258" i="5"/>
  <c r="O257" i="5"/>
  <c r="N257" i="5"/>
  <c r="I257" i="5"/>
  <c r="D257" i="5"/>
  <c r="C257" i="5"/>
  <c r="N256" i="5"/>
  <c r="O256" i="5" s="1"/>
  <c r="I256" i="5"/>
  <c r="D256" i="5"/>
  <c r="C256" i="5"/>
  <c r="N255" i="5"/>
  <c r="O255" i="5" s="1"/>
  <c r="I255" i="5"/>
  <c r="D255" i="5"/>
  <c r="C255" i="5"/>
  <c r="N254" i="5"/>
  <c r="O254" i="5" s="1"/>
  <c r="I254" i="5"/>
  <c r="D254" i="5"/>
  <c r="C254" i="5"/>
  <c r="O253" i="5"/>
  <c r="N253" i="5"/>
  <c r="I253" i="5"/>
  <c r="D253" i="5"/>
  <c r="C253" i="5"/>
  <c r="N252" i="5"/>
  <c r="O252" i="5" s="1"/>
  <c r="I252" i="5"/>
  <c r="D252" i="5"/>
  <c r="C252" i="5"/>
  <c r="O251" i="5"/>
  <c r="N251" i="5"/>
  <c r="I251" i="5"/>
  <c r="D251" i="5"/>
  <c r="C251" i="5"/>
  <c r="N250" i="5"/>
  <c r="O250" i="5" s="1"/>
  <c r="I250" i="5"/>
  <c r="D250" i="5"/>
  <c r="C250" i="5"/>
  <c r="O249" i="5"/>
  <c r="N249" i="5"/>
  <c r="I249" i="5"/>
  <c r="D249" i="5"/>
  <c r="C249" i="5"/>
  <c r="N248" i="5"/>
  <c r="O248" i="5" s="1"/>
  <c r="I248" i="5"/>
  <c r="D248" i="5"/>
  <c r="C248" i="5"/>
  <c r="O247" i="5"/>
  <c r="N247" i="5"/>
  <c r="I247" i="5"/>
  <c r="D247" i="5"/>
  <c r="C247" i="5"/>
  <c r="O246" i="5"/>
  <c r="N246" i="5"/>
  <c r="I246" i="5"/>
  <c r="D246" i="5"/>
  <c r="C246" i="5"/>
  <c r="O245" i="5"/>
  <c r="N245" i="5"/>
  <c r="I245" i="5"/>
  <c r="D245" i="5"/>
  <c r="C245" i="5"/>
  <c r="N244" i="5"/>
  <c r="O244" i="5" s="1"/>
  <c r="I244" i="5"/>
  <c r="D244" i="5"/>
  <c r="C244" i="5"/>
  <c r="N243" i="5"/>
  <c r="O243" i="5" s="1"/>
  <c r="I243" i="5"/>
  <c r="D243" i="5"/>
  <c r="C243" i="5"/>
  <c r="O242" i="5"/>
  <c r="N242" i="5"/>
  <c r="I242" i="5"/>
  <c r="D242" i="5"/>
  <c r="C242" i="5"/>
  <c r="O241" i="5"/>
  <c r="N241" i="5"/>
  <c r="I241" i="5"/>
  <c r="D241" i="5"/>
  <c r="C241" i="5"/>
  <c r="N240" i="5"/>
  <c r="O240" i="5" s="1"/>
  <c r="I240" i="5"/>
  <c r="D240" i="5"/>
  <c r="C240" i="5"/>
  <c r="N239" i="5"/>
  <c r="O239" i="5" s="1"/>
  <c r="I239" i="5"/>
  <c r="D239" i="5"/>
  <c r="C239" i="5"/>
  <c r="N238" i="5"/>
  <c r="O238" i="5" s="1"/>
  <c r="I238" i="5"/>
  <c r="D238" i="5"/>
  <c r="C238" i="5"/>
  <c r="O237" i="5"/>
  <c r="N237" i="5"/>
  <c r="I237" i="5"/>
  <c r="D237" i="5"/>
  <c r="C237" i="5"/>
  <c r="N236" i="5"/>
  <c r="O236" i="5" s="1"/>
  <c r="I236" i="5"/>
  <c r="D236" i="5"/>
  <c r="C236" i="5"/>
  <c r="O235" i="5"/>
  <c r="N235" i="5"/>
  <c r="I235" i="5"/>
  <c r="D235" i="5"/>
  <c r="C235" i="5"/>
  <c r="N234" i="5"/>
  <c r="O234" i="5" s="1"/>
  <c r="I234" i="5"/>
  <c r="D234" i="5"/>
  <c r="C234" i="5"/>
  <c r="O233" i="5"/>
  <c r="N233" i="5"/>
  <c r="I233" i="5"/>
  <c r="D233" i="5"/>
  <c r="C233" i="5"/>
  <c r="N232" i="5"/>
  <c r="O232" i="5" s="1"/>
  <c r="I232" i="5"/>
  <c r="D232" i="5"/>
  <c r="C232" i="5"/>
  <c r="O231" i="5"/>
  <c r="N231" i="5"/>
  <c r="I231" i="5"/>
  <c r="D231" i="5"/>
  <c r="C231" i="5"/>
  <c r="O230" i="5"/>
  <c r="N230" i="5"/>
  <c r="I230" i="5"/>
  <c r="D230" i="5"/>
  <c r="C230" i="5"/>
  <c r="O229" i="5"/>
  <c r="N229" i="5"/>
  <c r="I229" i="5"/>
  <c r="D229" i="5"/>
  <c r="C229" i="5"/>
  <c r="N228" i="5"/>
  <c r="O228" i="5" s="1"/>
  <c r="I228" i="5"/>
  <c r="D228" i="5"/>
  <c r="C228" i="5"/>
  <c r="N227" i="5"/>
  <c r="O227" i="5" s="1"/>
  <c r="I227" i="5"/>
  <c r="D227" i="5"/>
  <c r="C227" i="5"/>
  <c r="O226" i="5"/>
  <c r="N226" i="5"/>
  <c r="I226" i="5"/>
  <c r="D226" i="5"/>
  <c r="C226" i="5"/>
  <c r="O225" i="5"/>
  <c r="N225" i="5"/>
  <c r="I225" i="5"/>
  <c r="D225" i="5"/>
  <c r="C225" i="5"/>
  <c r="N224" i="5"/>
  <c r="O224" i="5" s="1"/>
  <c r="I224" i="5"/>
  <c r="D224" i="5"/>
  <c r="C224" i="5"/>
  <c r="N223" i="5"/>
  <c r="O223" i="5" s="1"/>
  <c r="I223" i="5"/>
  <c r="D223" i="5"/>
  <c r="C223" i="5"/>
  <c r="N222" i="5"/>
  <c r="O222" i="5" s="1"/>
  <c r="I222" i="5"/>
  <c r="D222" i="5"/>
  <c r="C222" i="5"/>
  <c r="O221" i="5"/>
  <c r="N221" i="5"/>
  <c r="I221" i="5"/>
  <c r="D221" i="5"/>
  <c r="C221" i="5"/>
  <c r="N220" i="5"/>
  <c r="O220" i="5" s="1"/>
  <c r="I220" i="5"/>
  <c r="D220" i="5"/>
  <c r="C220" i="5"/>
  <c r="O219" i="5"/>
  <c r="N219" i="5"/>
  <c r="I219" i="5"/>
  <c r="D219" i="5"/>
  <c r="C219" i="5"/>
  <c r="N218" i="5"/>
  <c r="O218" i="5" s="1"/>
  <c r="I218" i="5"/>
  <c r="D218" i="5"/>
  <c r="C218" i="5"/>
  <c r="O217" i="5"/>
  <c r="N217" i="5"/>
  <c r="I217" i="5"/>
  <c r="D217" i="5"/>
  <c r="C217" i="5"/>
  <c r="N216" i="5"/>
  <c r="O216" i="5" s="1"/>
  <c r="I216" i="5"/>
  <c r="D216" i="5"/>
  <c r="C216" i="5"/>
  <c r="O215" i="5"/>
  <c r="N215" i="5"/>
  <c r="I215" i="5"/>
  <c r="D215" i="5"/>
  <c r="C215" i="5"/>
  <c r="O214" i="5"/>
  <c r="N214" i="5"/>
  <c r="I214" i="5"/>
  <c r="D214" i="5"/>
  <c r="C214" i="5"/>
  <c r="O213" i="5"/>
  <c r="N213" i="5"/>
  <c r="I213" i="5"/>
  <c r="D213" i="5"/>
  <c r="C213" i="5"/>
  <c r="N212" i="5"/>
  <c r="O212" i="5" s="1"/>
  <c r="I212" i="5"/>
  <c r="D212" i="5"/>
  <c r="C212" i="5"/>
  <c r="N211" i="5"/>
  <c r="O211" i="5" s="1"/>
  <c r="I211" i="5"/>
  <c r="D211" i="5"/>
  <c r="C211" i="5"/>
  <c r="O210" i="5"/>
  <c r="N210" i="5"/>
  <c r="I210" i="5"/>
  <c r="D210" i="5"/>
  <c r="C210" i="5"/>
  <c r="O209" i="5"/>
  <c r="N209" i="5"/>
  <c r="I209" i="5"/>
  <c r="D209" i="5"/>
  <c r="C209" i="5"/>
  <c r="N208" i="5"/>
  <c r="O208" i="5" s="1"/>
  <c r="I208" i="5"/>
  <c r="D208" i="5"/>
  <c r="C208" i="5"/>
  <c r="N207" i="5"/>
  <c r="O207" i="5" s="1"/>
  <c r="I207" i="5"/>
  <c r="D207" i="5"/>
  <c r="C207" i="5"/>
  <c r="N206" i="5"/>
  <c r="O206" i="5" s="1"/>
  <c r="I206" i="5"/>
  <c r="D206" i="5"/>
  <c r="C206" i="5"/>
  <c r="O205" i="5"/>
  <c r="N205" i="5"/>
  <c r="I205" i="5"/>
  <c r="D205" i="5"/>
  <c r="C205" i="5"/>
  <c r="N204" i="5"/>
  <c r="O204" i="5" s="1"/>
  <c r="I204" i="5"/>
  <c r="D204" i="5"/>
  <c r="C204" i="5"/>
  <c r="O203" i="5"/>
  <c r="N203" i="5"/>
  <c r="I203" i="5"/>
  <c r="D203" i="5"/>
  <c r="C203" i="5"/>
  <c r="N202" i="5"/>
  <c r="O202" i="5" s="1"/>
  <c r="I202" i="5"/>
  <c r="D202" i="5"/>
  <c r="C202" i="5"/>
  <c r="O201" i="5"/>
  <c r="N201" i="5"/>
  <c r="I201" i="5"/>
  <c r="D201" i="5"/>
  <c r="C201" i="5"/>
  <c r="N200" i="5"/>
  <c r="O200" i="5" s="1"/>
  <c r="I200" i="5"/>
  <c r="D200" i="5"/>
  <c r="C200" i="5"/>
  <c r="O199" i="5"/>
  <c r="N199" i="5"/>
  <c r="I199" i="5"/>
  <c r="D199" i="5"/>
  <c r="C199" i="5"/>
  <c r="O198" i="5"/>
  <c r="N198" i="5"/>
  <c r="I198" i="5"/>
  <c r="D198" i="5"/>
  <c r="C198" i="5"/>
  <c r="O197" i="5"/>
  <c r="N197" i="5"/>
  <c r="I197" i="5"/>
  <c r="D197" i="5"/>
  <c r="C197" i="5"/>
  <c r="N196" i="5"/>
  <c r="O196" i="5" s="1"/>
  <c r="I196" i="5"/>
  <c r="D196" i="5"/>
  <c r="C196" i="5"/>
  <c r="N195" i="5"/>
  <c r="O195" i="5" s="1"/>
  <c r="I195" i="5"/>
  <c r="D195" i="5"/>
  <c r="C195" i="5"/>
  <c r="O194" i="5"/>
  <c r="N194" i="5"/>
  <c r="I194" i="5"/>
  <c r="D194" i="5"/>
  <c r="C194" i="5"/>
  <c r="O193" i="5"/>
  <c r="N193" i="5"/>
  <c r="I193" i="5"/>
  <c r="D193" i="5"/>
  <c r="C193" i="5"/>
  <c r="N192" i="5"/>
  <c r="O192" i="5" s="1"/>
  <c r="I192" i="5"/>
  <c r="D192" i="5"/>
  <c r="C192" i="5"/>
  <c r="N191" i="5"/>
  <c r="O191" i="5" s="1"/>
  <c r="I191" i="5"/>
  <c r="D191" i="5"/>
  <c r="C191" i="5"/>
  <c r="N190" i="5"/>
  <c r="O190" i="5" s="1"/>
  <c r="I190" i="5"/>
  <c r="D190" i="5"/>
  <c r="C190" i="5"/>
  <c r="O189" i="5"/>
  <c r="N189" i="5"/>
  <c r="I189" i="5"/>
  <c r="D189" i="5"/>
  <c r="C189" i="5"/>
  <c r="N188" i="5"/>
  <c r="O188" i="5" s="1"/>
  <c r="I188" i="5"/>
  <c r="D188" i="5"/>
  <c r="C188" i="5"/>
  <c r="O187" i="5"/>
  <c r="N187" i="5"/>
  <c r="I187" i="5"/>
  <c r="D187" i="5"/>
  <c r="C187" i="5"/>
  <c r="N186" i="5"/>
  <c r="O186" i="5" s="1"/>
  <c r="I186" i="5"/>
  <c r="D186" i="5"/>
  <c r="C186" i="5"/>
  <c r="O185" i="5"/>
  <c r="N185" i="5"/>
  <c r="I185" i="5"/>
  <c r="D185" i="5"/>
  <c r="C185" i="5"/>
  <c r="N184" i="5"/>
  <c r="O184" i="5" s="1"/>
  <c r="I184" i="5"/>
  <c r="D184" i="5"/>
  <c r="C184" i="5"/>
  <c r="O183" i="5"/>
  <c r="N183" i="5"/>
  <c r="I183" i="5"/>
  <c r="D183" i="5"/>
  <c r="C183" i="5"/>
  <c r="O182" i="5"/>
  <c r="N182" i="5"/>
  <c r="I182" i="5"/>
  <c r="D182" i="5"/>
  <c r="C182" i="5"/>
  <c r="O181" i="5"/>
  <c r="N181" i="5"/>
  <c r="I181" i="5"/>
  <c r="D181" i="5"/>
  <c r="C181" i="5"/>
  <c r="N180" i="5"/>
  <c r="O180" i="5" s="1"/>
  <c r="I180" i="5"/>
  <c r="D180" i="5"/>
  <c r="C180" i="5"/>
  <c r="N179" i="5"/>
  <c r="O179" i="5" s="1"/>
  <c r="I179" i="5"/>
  <c r="D179" i="5"/>
  <c r="C179" i="5"/>
  <c r="O178" i="5"/>
  <c r="N178" i="5"/>
  <c r="I178" i="5"/>
  <c r="D178" i="5"/>
  <c r="C178" i="5"/>
  <c r="O177" i="5"/>
  <c r="N177" i="5"/>
  <c r="I177" i="5"/>
  <c r="D177" i="5"/>
  <c r="C177" i="5"/>
  <c r="N176" i="5"/>
  <c r="O176" i="5" s="1"/>
  <c r="I176" i="5"/>
  <c r="D176" i="5"/>
  <c r="C176" i="5"/>
  <c r="N175" i="5"/>
  <c r="O175" i="5" s="1"/>
  <c r="I175" i="5"/>
  <c r="D175" i="5"/>
  <c r="C175" i="5"/>
  <c r="N174" i="5"/>
  <c r="O174" i="5" s="1"/>
  <c r="I174" i="5"/>
  <c r="D174" i="5"/>
  <c r="C174" i="5"/>
  <c r="O173" i="5"/>
  <c r="N173" i="5"/>
  <c r="I173" i="5"/>
  <c r="D173" i="5"/>
  <c r="C173" i="5"/>
  <c r="N172" i="5"/>
  <c r="O172" i="5" s="1"/>
  <c r="I172" i="5"/>
  <c r="D172" i="5"/>
  <c r="C172" i="5"/>
  <c r="O171" i="5"/>
  <c r="N171" i="5"/>
  <c r="I171" i="5"/>
  <c r="D171" i="5"/>
  <c r="C171" i="5"/>
  <c r="N170" i="5"/>
  <c r="O170" i="5" s="1"/>
  <c r="I170" i="5"/>
  <c r="D170" i="5"/>
  <c r="C170" i="5"/>
  <c r="O169" i="5"/>
  <c r="N169" i="5"/>
  <c r="I169" i="5"/>
  <c r="D169" i="5"/>
  <c r="C169" i="5"/>
  <c r="N168" i="5"/>
  <c r="O168" i="5" s="1"/>
  <c r="I168" i="5"/>
  <c r="D168" i="5"/>
  <c r="C168" i="5"/>
  <c r="O167" i="5"/>
  <c r="N167" i="5"/>
  <c r="I167" i="5"/>
  <c r="D167" i="5"/>
  <c r="C167" i="5"/>
  <c r="O166" i="5"/>
  <c r="N166" i="5"/>
  <c r="I166" i="5"/>
  <c r="D166" i="5"/>
  <c r="C166" i="5"/>
  <c r="O165" i="5"/>
  <c r="N165" i="5"/>
  <c r="I165" i="5"/>
  <c r="D165" i="5"/>
  <c r="C165" i="5"/>
  <c r="N164" i="5"/>
  <c r="O164" i="5" s="1"/>
  <c r="I164" i="5"/>
  <c r="D164" i="5"/>
  <c r="C164" i="5"/>
  <c r="N163" i="5"/>
  <c r="O163" i="5" s="1"/>
  <c r="I163" i="5"/>
  <c r="D163" i="5"/>
  <c r="C163" i="5"/>
  <c r="O162" i="5"/>
  <c r="N162" i="5"/>
  <c r="I162" i="5"/>
  <c r="D162" i="5"/>
  <c r="C162" i="5"/>
  <c r="O161" i="5"/>
  <c r="N161" i="5"/>
  <c r="I161" i="5"/>
  <c r="D161" i="5"/>
  <c r="C161" i="5"/>
  <c r="N160" i="5"/>
  <c r="O160" i="5" s="1"/>
  <c r="I160" i="5"/>
  <c r="D160" i="5"/>
  <c r="C160" i="5"/>
  <c r="N159" i="5"/>
  <c r="O159" i="5" s="1"/>
  <c r="I159" i="5"/>
  <c r="D159" i="5"/>
  <c r="C159" i="5"/>
  <c r="N158" i="5"/>
  <c r="O158" i="5" s="1"/>
  <c r="I158" i="5"/>
  <c r="D158" i="5"/>
  <c r="C158" i="5"/>
  <c r="O157" i="5"/>
  <c r="N157" i="5"/>
  <c r="I157" i="5"/>
  <c r="D157" i="5"/>
  <c r="C157" i="5"/>
  <c r="N156" i="5"/>
  <c r="O156" i="5" s="1"/>
  <c r="I156" i="5"/>
  <c r="D156" i="5"/>
  <c r="C156" i="5"/>
  <c r="N155" i="5"/>
  <c r="O155" i="5" s="1"/>
  <c r="I155" i="5"/>
  <c r="D155" i="5"/>
  <c r="C155" i="5"/>
  <c r="O154" i="5"/>
  <c r="N154" i="5"/>
  <c r="I154" i="5"/>
  <c r="D154" i="5"/>
  <c r="C154" i="5"/>
  <c r="O153" i="5"/>
  <c r="N153" i="5"/>
  <c r="I153" i="5"/>
  <c r="D153" i="5"/>
  <c r="C153" i="5"/>
  <c r="N152" i="5"/>
  <c r="O152" i="5" s="1"/>
  <c r="I152" i="5"/>
  <c r="D152" i="5"/>
  <c r="C152" i="5"/>
  <c r="O151" i="5"/>
  <c r="N151" i="5"/>
  <c r="I151" i="5"/>
  <c r="D151" i="5"/>
  <c r="C151" i="5"/>
  <c r="N150" i="5"/>
  <c r="O150" i="5" s="1"/>
  <c r="I150" i="5"/>
  <c r="D150" i="5"/>
  <c r="C150" i="5"/>
  <c r="O149" i="5"/>
  <c r="N149" i="5"/>
  <c r="I149" i="5"/>
  <c r="D149" i="5"/>
  <c r="C149" i="5"/>
  <c r="N148" i="5"/>
  <c r="O148" i="5" s="1"/>
  <c r="I148" i="5"/>
  <c r="D148" i="5"/>
  <c r="C148" i="5"/>
  <c r="N147" i="5"/>
  <c r="O147" i="5" s="1"/>
  <c r="I147" i="5"/>
  <c r="D147" i="5"/>
  <c r="C147" i="5"/>
  <c r="O146" i="5"/>
  <c r="N146" i="5"/>
  <c r="I146" i="5"/>
  <c r="D146" i="5"/>
  <c r="C146" i="5"/>
  <c r="O145" i="5"/>
  <c r="N145" i="5"/>
  <c r="I145" i="5"/>
  <c r="D145" i="5"/>
  <c r="C145" i="5"/>
  <c r="N144" i="5"/>
  <c r="O144" i="5" s="1"/>
  <c r="I144" i="5"/>
  <c r="D144" i="5"/>
  <c r="C144" i="5"/>
  <c r="O143" i="5"/>
  <c r="N143" i="5"/>
  <c r="I143" i="5"/>
  <c r="D143" i="5"/>
  <c r="C143" i="5"/>
  <c r="N142" i="5"/>
  <c r="O142" i="5" s="1"/>
  <c r="I142" i="5"/>
  <c r="D142" i="5"/>
  <c r="C142" i="5"/>
  <c r="O141" i="5"/>
  <c r="N141" i="5"/>
  <c r="I141" i="5"/>
  <c r="D141" i="5"/>
  <c r="C141" i="5"/>
  <c r="N140" i="5"/>
  <c r="O140" i="5" s="1"/>
  <c r="I140" i="5"/>
  <c r="D140" i="5"/>
  <c r="C140" i="5"/>
  <c r="N139" i="5"/>
  <c r="O139" i="5" s="1"/>
  <c r="I139" i="5"/>
  <c r="D139" i="5"/>
  <c r="C139" i="5"/>
  <c r="O138" i="5"/>
  <c r="N138" i="5"/>
  <c r="I138" i="5"/>
  <c r="D138" i="5"/>
  <c r="C138" i="5"/>
  <c r="O137" i="5"/>
  <c r="N137" i="5"/>
  <c r="I137" i="5"/>
  <c r="D137" i="5"/>
  <c r="C137" i="5"/>
  <c r="N136" i="5"/>
  <c r="O136" i="5" s="1"/>
  <c r="I136" i="5"/>
  <c r="D136" i="5"/>
  <c r="C136" i="5"/>
  <c r="O135" i="5"/>
  <c r="N135" i="5"/>
  <c r="I135" i="5"/>
  <c r="D135" i="5"/>
  <c r="C135" i="5"/>
  <c r="N134" i="5"/>
  <c r="O134" i="5" s="1"/>
  <c r="I134" i="5"/>
  <c r="D134" i="5"/>
  <c r="C134" i="5"/>
  <c r="O133" i="5"/>
  <c r="N133" i="5"/>
  <c r="I133" i="5"/>
  <c r="D133" i="5"/>
  <c r="C133" i="5"/>
  <c r="N132" i="5"/>
  <c r="O132" i="5" s="1"/>
  <c r="I132" i="5"/>
  <c r="D132" i="5"/>
  <c r="C132" i="5"/>
  <c r="N131" i="5"/>
  <c r="O131" i="5" s="1"/>
  <c r="I131" i="5"/>
  <c r="D131" i="5"/>
  <c r="C131" i="5"/>
  <c r="O130" i="5"/>
  <c r="N130" i="5"/>
  <c r="I130" i="5"/>
  <c r="D130" i="5"/>
  <c r="C130" i="5"/>
  <c r="O129" i="5"/>
  <c r="N129" i="5"/>
  <c r="I129" i="5"/>
  <c r="D129" i="5"/>
  <c r="C129" i="5"/>
  <c r="N128" i="5"/>
  <c r="O128" i="5" s="1"/>
  <c r="I128" i="5"/>
  <c r="D128" i="5"/>
  <c r="C128" i="5"/>
  <c r="O127" i="5"/>
  <c r="N127" i="5"/>
  <c r="I127" i="5"/>
  <c r="D127" i="5"/>
  <c r="C127" i="5"/>
  <c r="N126" i="5"/>
  <c r="O126" i="5" s="1"/>
  <c r="I126" i="5"/>
  <c r="D126" i="5"/>
  <c r="C126" i="5"/>
  <c r="O125" i="5"/>
  <c r="N125" i="5"/>
  <c r="I125" i="5"/>
  <c r="D125" i="5"/>
  <c r="C125" i="5"/>
  <c r="N124" i="5"/>
  <c r="O124" i="5" s="1"/>
  <c r="I124" i="5"/>
  <c r="D124" i="5"/>
  <c r="C124" i="5"/>
  <c r="N123" i="5"/>
  <c r="O123" i="5" s="1"/>
  <c r="I123" i="5"/>
  <c r="D123" i="5"/>
  <c r="C123" i="5"/>
  <c r="O122" i="5"/>
  <c r="N122" i="5"/>
  <c r="I122" i="5"/>
  <c r="D122" i="5"/>
  <c r="C122" i="5"/>
  <c r="O121" i="5"/>
  <c r="N121" i="5"/>
  <c r="I121" i="5"/>
  <c r="D121" i="5"/>
  <c r="C121" i="5"/>
  <c r="N120" i="5"/>
  <c r="O120" i="5" s="1"/>
  <c r="I120" i="5"/>
  <c r="D120" i="5"/>
  <c r="C120" i="5"/>
  <c r="O119" i="5"/>
  <c r="N119" i="5"/>
  <c r="I119" i="5"/>
  <c r="D119" i="5"/>
  <c r="C119" i="5"/>
  <c r="N118" i="5"/>
  <c r="O118" i="5" s="1"/>
  <c r="I118" i="5"/>
  <c r="D118" i="5"/>
  <c r="C118" i="5"/>
  <c r="O117" i="5"/>
  <c r="N117" i="5"/>
  <c r="I117" i="5"/>
  <c r="D117" i="5"/>
  <c r="C117" i="5"/>
  <c r="N116" i="5"/>
  <c r="O116" i="5" s="1"/>
  <c r="I116" i="5"/>
  <c r="D116" i="5"/>
  <c r="C116" i="5"/>
  <c r="N115" i="5"/>
  <c r="O115" i="5" s="1"/>
  <c r="I115" i="5"/>
  <c r="D115" i="5"/>
  <c r="C115" i="5"/>
  <c r="O114" i="5"/>
  <c r="N114" i="5"/>
  <c r="I114" i="5"/>
  <c r="D114" i="5"/>
  <c r="C114" i="5"/>
  <c r="O113" i="5"/>
  <c r="N113" i="5"/>
  <c r="I113" i="5"/>
  <c r="D113" i="5"/>
  <c r="C113" i="5"/>
  <c r="N112" i="5"/>
  <c r="O112" i="5" s="1"/>
  <c r="I112" i="5"/>
  <c r="D112" i="5"/>
  <c r="C112" i="5"/>
  <c r="O111" i="5"/>
  <c r="N111" i="5"/>
  <c r="I111" i="5"/>
  <c r="D111" i="5"/>
  <c r="C111" i="5"/>
  <c r="N110" i="5"/>
  <c r="O110" i="5" s="1"/>
  <c r="I110" i="5"/>
  <c r="D110" i="5"/>
  <c r="C110" i="5"/>
  <c r="O109" i="5"/>
  <c r="N109" i="5"/>
  <c r="I109" i="5"/>
  <c r="D109" i="5"/>
  <c r="C109" i="5"/>
  <c r="N108" i="5"/>
  <c r="O108" i="5" s="1"/>
  <c r="I108" i="5"/>
  <c r="D108" i="5"/>
  <c r="C108" i="5"/>
  <c r="N107" i="5"/>
  <c r="O107" i="5" s="1"/>
  <c r="I107" i="5"/>
  <c r="D107" i="5"/>
  <c r="C107" i="5"/>
  <c r="O106" i="5"/>
  <c r="N106" i="5"/>
  <c r="I106" i="5"/>
  <c r="D106" i="5"/>
  <c r="C106" i="5"/>
  <c r="O105" i="5"/>
  <c r="N105" i="5"/>
  <c r="I105" i="5"/>
  <c r="D105" i="5"/>
  <c r="C105" i="5"/>
  <c r="N104" i="5"/>
  <c r="O104" i="5" s="1"/>
  <c r="I104" i="5"/>
  <c r="D104" i="5"/>
  <c r="C104" i="5"/>
  <c r="O103" i="5"/>
  <c r="N103" i="5"/>
  <c r="I103" i="5"/>
  <c r="D103" i="5"/>
  <c r="C103" i="5"/>
  <c r="N102" i="5"/>
  <c r="O102" i="5" s="1"/>
  <c r="I102" i="5"/>
  <c r="D102" i="5"/>
  <c r="C102" i="5"/>
  <c r="O101" i="5"/>
  <c r="N101" i="5"/>
  <c r="I101" i="5"/>
  <c r="D101" i="5"/>
  <c r="C101" i="5"/>
  <c r="N100" i="5"/>
  <c r="O100" i="5" s="1"/>
  <c r="I100" i="5"/>
  <c r="D100" i="5"/>
  <c r="C100" i="5"/>
  <c r="N99" i="5"/>
  <c r="O99" i="5" s="1"/>
  <c r="I99" i="5"/>
  <c r="D99" i="5"/>
  <c r="C99" i="5"/>
  <c r="O98" i="5"/>
  <c r="N98" i="5"/>
  <c r="I98" i="5"/>
  <c r="D98" i="5"/>
  <c r="C98" i="5"/>
  <c r="O97" i="5"/>
  <c r="N97" i="5"/>
  <c r="I97" i="5"/>
  <c r="D97" i="5"/>
  <c r="C97" i="5"/>
  <c r="N96" i="5"/>
  <c r="O96" i="5" s="1"/>
  <c r="I96" i="5"/>
  <c r="D96" i="5"/>
  <c r="C96" i="5"/>
  <c r="O95" i="5"/>
  <c r="N95" i="5"/>
  <c r="I95" i="5"/>
  <c r="D95" i="5"/>
  <c r="C95" i="5"/>
  <c r="N94" i="5"/>
  <c r="O94" i="5" s="1"/>
  <c r="I94" i="5"/>
  <c r="D94" i="5"/>
  <c r="C94" i="5"/>
  <c r="O93" i="5"/>
  <c r="N93" i="5"/>
  <c r="I93" i="5"/>
  <c r="D93" i="5"/>
  <c r="C93" i="5"/>
  <c r="N92" i="5"/>
  <c r="O92" i="5" s="1"/>
  <c r="I92" i="5"/>
  <c r="D92" i="5"/>
  <c r="C92" i="5"/>
  <c r="N91" i="5"/>
  <c r="O91" i="5" s="1"/>
  <c r="I91" i="5"/>
  <c r="D91" i="5"/>
  <c r="C91" i="5"/>
  <c r="O90" i="5"/>
  <c r="N90" i="5"/>
  <c r="I90" i="5"/>
  <c r="D90" i="5"/>
  <c r="C90" i="5"/>
  <c r="O89" i="5"/>
  <c r="N89" i="5"/>
  <c r="I89" i="5"/>
  <c r="D89" i="5"/>
  <c r="C89" i="5"/>
  <c r="N88" i="5"/>
  <c r="O88" i="5" s="1"/>
  <c r="I88" i="5"/>
  <c r="D88" i="5"/>
  <c r="C88" i="5"/>
  <c r="O87" i="5"/>
  <c r="N87" i="5"/>
  <c r="I87" i="5"/>
  <c r="D87" i="5"/>
  <c r="C87" i="5"/>
  <c r="N86" i="5"/>
  <c r="O86" i="5" s="1"/>
  <c r="I86" i="5"/>
  <c r="D86" i="5"/>
  <c r="C86" i="5"/>
  <c r="O85" i="5"/>
  <c r="N85" i="5"/>
  <c r="I85" i="5"/>
  <c r="D85" i="5"/>
  <c r="C85" i="5"/>
  <c r="N84" i="5"/>
  <c r="O84" i="5" s="1"/>
  <c r="I84" i="5"/>
  <c r="D84" i="5"/>
  <c r="C84" i="5"/>
  <c r="N83" i="5"/>
  <c r="O83" i="5" s="1"/>
  <c r="I83" i="5"/>
  <c r="D83" i="5"/>
  <c r="C83" i="5"/>
  <c r="O82" i="5"/>
  <c r="N82" i="5"/>
  <c r="I82" i="5"/>
  <c r="D82" i="5"/>
  <c r="C82" i="5"/>
  <c r="O81" i="5"/>
  <c r="N81" i="5"/>
  <c r="I81" i="5"/>
  <c r="D81" i="5"/>
  <c r="C81" i="5"/>
  <c r="N80" i="5"/>
  <c r="O80" i="5" s="1"/>
  <c r="I80" i="5"/>
  <c r="D80" i="5"/>
  <c r="C80" i="5"/>
  <c r="O79" i="5"/>
  <c r="N79" i="5"/>
  <c r="I79" i="5"/>
  <c r="D79" i="5"/>
  <c r="C79" i="5"/>
  <c r="N78" i="5"/>
  <c r="O78" i="5" s="1"/>
  <c r="I78" i="5"/>
  <c r="D78" i="5"/>
  <c r="C78" i="5"/>
  <c r="O77" i="5"/>
  <c r="N77" i="5"/>
  <c r="I77" i="5"/>
  <c r="D77" i="5"/>
  <c r="C77" i="5"/>
  <c r="N76" i="5"/>
  <c r="O76" i="5" s="1"/>
  <c r="I76" i="5"/>
  <c r="D76" i="5"/>
  <c r="C76" i="5"/>
  <c r="N75" i="5"/>
  <c r="O75" i="5" s="1"/>
  <c r="I75" i="5"/>
  <c r="D75" i="5"/>
  <c r="C75" i="5"/>
  <c r="O74" i="5"/>
  <c r="N74" i="5"/>
  <c r="I74" i="5"/>
  <c r="D74" i="5"/>
  <c r="C74" i="5"/>
  <c r="O73" i="5"/>
  <c r="N73" i="5"/>
  <c r="I73" i="5"/>
  <c r="D73" i="5"/>
  <c r="C73" i="5"/>
  <c r="N72" i="5"/>
  <c r="O72" i="5" s="1"/>
  <c r="I72" i="5"/>
  <c r="D72" i="5"/>
  <c r="C72" i="5"/>
  <c r="O71" i="5"/>
  <c r="N71" i="5"/>
  <c r="I71" i="5"/>
  <c r="D71" i="5"/>
  <c r="C71" i="5"/>
  <c r="N70" i="5"/>
  <c r="O70" i="5" s="1"/>
  <c r="I70" i="5"/>
  <c r="D70" i="5"/>
  <c r="C70" i="5"/>
  <c r="O69" i="5"/>
  <c r="N69" i="5"/>
  <c r="I69" i="5"/>
  <c r="D69" i="5"/>
  <c r="C69" i="5"/>
  <c r="N68" i="5"/>
  <c r="O68" i="5" s="1"/>
  <c r="I68" i="5"/>
  <c r="D68" i="5"/>
  <c r="C68" i="5"/>
  <c r="N67" i="5"/>
  <c r="O67" i="5" s="1"/>
  <c r="I67" i="5"/>
  <c r="D67" i="5"/>
  <c r="C67" i="5"/>
  <c r="O66" i="5"/>
  <c r="N66" i="5"/>
  <c r="I66" i="5"/>
  <c r="D66" i="5"/>
  <c r="C66" i="5"/>
  <c r="N65" i="5"/>
  <c r="O65" i="5" s="1"/>
  <c r="I65" i="5"/>
  <c r="D65" i="5"/>
  <c r="C65" i="5"/>
  <c r="O64" i="5"/>
  <c r="N64" i="5"/>
  <c r="I64" i="5"/>
  <c r="D64" i="5"/>
  <c r="C64" i="5"/>
  <c r="N63" i="5"/>
  <c r="O63" i="5" s="1"/>
  <c r="I63" i="5"/>
  <c r="D63" i="5"/>
  <c r="C63" i="5"/>
  <c r="O62" i="5"/>
  <c r="N62" i="5"/>
  <c r="I62" i="5"/>
  <c r="D62" i="5"/>
  <c r="C62" i="5"/>
  <c r="N61" i="5"/>
  <c r="O61" i="5" s="1"/>
  <c r="I61" i="5"/>
  <c r="D61" i="5"/>
  <c r="C61" i="5"/>
  <c r="O60" i="5"/>
  <c r="N60" i="5"/>
  <c r="I60" i="5"/>
  <c r="D60" i="5"/>
  <c r="C60" i="5"/>
  <c r="N59" i="5"/>
  <c r="O59" i="5" s="1"/>
  <c r="I59" i="5"/>
  <c r="D59" i="5"/>
  <c r="C59" i="5"/>
  <c r="O58" i="5"/>
  <c r="N58" i="5"/>
  <c r="I58" i="5"/>
  <c r="D58" i="5"/>
  <c r="C58" i="5"/>
  <c r="N57" i="5"/>
  <c r="O57" i="5" s="1"/>
  <c r="I57" i="5"/>
  <c r="D57" i="5"/>
  <c r="C57" i="5"/>
  <c r="O56" i="5"/>
  <c r="N56" i="5"/>
  <c r="I56" i="5"/>
  <c r="D56" i="5"/>
  <c r="C56" i="5"/>
  <c r="N55" i="5"/>
  <c r="O55" i="5" s="1"/>
  <c r="I55" i="5"/>
  <c r="D55" i="5"/>
  <c r="C55" i="5"/>
  <c r="O54" i="5"/>
  <c r="N54" i="5"/>
  <c r="I54" i="5"/>
  <c r="D54" i="5"/>
  <c r="C54" i="5"/>
  <c r="N53" i="5"/>
  <c r="O53" i="5" s="1"/>
  <c r="I53" i="5"/>
  <c r="D53" i="5"/>
  <c r="C53" i="5"/>
  <c r="O52" i="5"/>
  <c r="N52" i="5"/>
  <c r="I52" i="5"/>
  <c r="D52" i="5"/>
  <c r="C52" i="5"/>
  <c r="N51" i="5"/>
  <c r="O51" i="5" s="1"/>
  <c r="I51" i="5"/>
  <c r="D51" i="5"/>
  <c r="C51" i="5"/>
  <c r="O50" i="5"/>
  <c r="N50" i="5"/>
  <c r="I50" i="5"/>
  <c r="D50" i="5"/>
  <c r="C50" i="5"/>
  <c r="N49" i="5"/>
  <c r="O49" i="5" s="1"/>
  <c r="I49" i="5"/>
  <c r="D49" i="5"/>
  <c r="C49" i="5"/>
  <c r="O48" i="5"/>
  <c r="N48" i="5"/>
  <c r="I48" i="5"/>
  <c r="D48" i="5"/>
  <c r="C48" i="5"/>
  <c r="N47" i="5"/>
  <c r="O47" i="5" s="1"/>
  <c r="I47" i="5"/>
  <c r="D47" i="5"/>
  <c r="C47" i="5"/>
  <c r="O46" i="5"/>
  <c r="N46" i="5"/>
  <c r="I46" i="5"/>
  <c r="D46" i="5"/>
  <c r="C46" i="5"/>
  <c r="N45" i="5"/>
  <c r="O45" i="5" s="1"/>
  <c r="I45" i="5"/>
  <c r="D45" i="5"/>
  <c r="C45" i="5"/>
  <c r="O44" i="5"/>
  <c r="N44" i="5"/>
  <c r="I44" i="5"/>
  <c r="D44" i="5"/>
  <c r="C44" i="5"/>
  <c r="N43" i="5"/>
  <c r="O43" i="5" s="1"/>
  <c r="I43" i="5"/>
  <c r="D43" i="5"/>
  <c r="C43" i="5"/>
  <c r="O42" i="5"/>
  <c r="N42" i="5"/>
  <c r="I42" i="5"/>
  <c r="D42" i="5"/>
  <c r="C42" i="5"/>
  <c r="N41" i="5"/>
  <c r="O41" i="5" s="1"/>
  <c r="I41" i="5"/>
  <c r="D41" i="5"/>
  <c r="C41" i="5"/>
  <c r="O40" i="5"/>
  <c r="N40" i="5"/>
  <c r="I40" i="5"/>
  <c r="D40" i="5"/>
  <c r="C40" i="5"/>
  <c r="N39" i="5"/>
  <c r="O39" i="5" s="1"/>
  <c r="I39" i="5"/>
  <c r="D39" i="5"/>
  <c r="C39" i="5"/>
  <c r="O38" i="5"/>
  <c r="N38" i="5"/>
  <c r="I38" i="5"/>
  <c r="D38" i="5"/>
  <c r="C38" i="5"/>
  <c r="N37" i="5"/>
  <c r="O37" i="5" s="1"/>
  <c r="I37" i="5"/>
  <c r="D37" i="5"/>
  <c r="C37" i="5"/>
  <c r="O36" i="5"/>
  <c r="N36" i="5"/>
  <c r="I36" i="5"/>
  <c r="D36" i="5"/>
  <c r="C36" i="5"/>
  <c r="N35" i="5"/>
  <c r="O35" i="5" s="1"/>
  <c r="I35" i="5"/>
  <c r="D35" i="5"/>
  <c r="C35" i="5"/>
  <c r="O34" i="5"/>
  <c r="N34" i="5"/>
  <c r="I34" i="5"/>
  <c r="D34" i="5"/>
  <c r="C34" i="5"/>
  <c r="N33" i="5"/>
  <c r="O33" i="5" s="1"/>
  <c r="I33" i="5"/>
  <c r="D33" i="5"/>
  <c r="C33" i="5"/>
  <c r="O32" i="5"/>
  <c r="N32" i="5"/>
  <c r="I32" i="5"/>
  <c r="D32" i="5"/>
  <c r="C32" i="5"/>
  <c r="N31" i="5"/>
  <c r="O31" i="5" s="1"/>
  <c r="I31" i="5"/>
  <c r="D31" i="5"/>
  <c r="C31" i="5"/>
  <c r="O30" i="5"/>
  <c r="N30" i="5"/>
  <c r="I30" i="5"/>
  <c r="D30" i="5"/>
  <c r="C30" i="5"/>
  <c r="N29" i="5"/>
  <c r="O29" i="5" s="1"/>
  <c r="I29" i="5"/>
  <c r="D29" i="5"/>
  <c r="C29" i="5"/>
  <c r="O28" i="5"/>
  <c r="N28" i="5"/>
  <c r="I28" i="5"/>
  <c r="D28" i="5"/>
  <c r="C28" i="5"/>
  <c r="N27" i="5"/>
  <c r="O27" i="5" s="1"/>
  <c r="I27" i="5"/>
  <c r="D27" i="5"/>
  <c r="C27" i="5"/>
  <c r="O26" i="5"/>
  <c r="N26" i="5"/>
  <c r="I26" i="5"/>
  <c r="D26" i="5"/>
  <c r="C26" i="5"/>
  <c r="N25" i="5"/>
  <c r="O25" i="5" s="1"/>
  <c r="I25" i="5"/>
  <c r="D25" i="5"/>
  <c r="C25" i="5"/>
  <c r="O24" i="5"/>
  <c r="N24" i="5"/>
  <c r="I24" i="5"/>
  <c r="D24" i="5"/>
  <c r="C24" i="5"/>
  <c r="N23" i="5"/>
  <c r="O23" i="5" s="1"/>
  <c r="I23" i="5"/>
  <c r="D23" i="5"/>
  <c r="C23" i="5"/>
  <c r="O22" i="5"/>
  <c r="N22" i="5"/>
  <c r="I22" i="5"/>
  <c r="D22" i="5"/>
  <c r="C22" i="5"/>
  <c r="N21" i="5"/>
  <c r="O21" i="5" s="1"/>
  <c r="I21" i="5"/>
  <c r="D21" i="5"/>
  <c r="C21" i="5"/>
  <c r="O20" i="5"/>
  <c r="N20" i="5"/>
  <c r="I20" i="5"/>
  <c r="D20" i="5"/>
  <c r="C20" i="5"/>
  <c r="N19" i="5"/>
  <c r="O19" i="5" s="1"/>
  <c r="I19" i="5"/>
  <c r="D19" i="5"/>
  <c r="C19" i="5"/>
  <c r="O18" i="5"/>
  <c r="N18" i="5"/>
  <c r="I18" i="5"/>
  <c r="D18" i="5"/>
  <c r="C18" i="5"/>
  <c r="N17" i="5"/>
  <c r="O17" i="5" s="1"/>
  <c r="I17" i="5"/>
  <c r="C17" i="5"/>
  <c r="O16" i="5"/>
  <c r="N16" i="5"/>
  <c r="I16" i="5"/>
  <c r="C16" i="5"/>
  <c r="N15" i="5"/>
  <c r="O15" i="5" s="1"/>
  <c r="I15" i="5"/>
  <c r="C15" i="5"/>
  <c r="O14" i="5"/>
  <c r="N14" i="5"/>
  <c r="I14" i="5"/>
  <c r="C14" i="5"/>
  <c r="N13" i="5"/>
  <c r="O13" i="5" s="1"/>
  <c r="I13" i="5"/>
  <c r="C13" i="5"/>
  <c r="O12" i="5"/>
  <c r="N12" i="5"/>
  <c r="I12" i="5"/>
  <c r="C12" i="5"/>
  <c r="N11" i="5"/>
  <c r="O11" i="5" s="1"/>
  <c r="I11" i="5"/>
  <c r="C11" i="5"/>
  <c r="O10" i="5"/>
  <c r="N10" i="5"/>
  <c r="I10" i="5"/>
  <c r="C10" i="5"/>
  <c r="N9" i="5"/>
  <c r="O9" i="5" s="1"/>
  <c r="I9" i="5"/>
  <c r="C9" i="5"/>
  <c r="O8" i="5"/>
  <c r="N8" i="5"/>
  <c r="I8" i="5"/>
  <c r="C8" i="5"/>
  <c r="N207" i="4"/>
  <c r="I207" i="4"/>
  <c r="E207" i="4"/>
  <c r="J207" i="4" s="1"/>
  <c r="K207" i="4" s="1"/>
  <c r="L207" i="4" s="1"/>
  <c r="C207" i="4"/>
  <c r="D207" i="4" s="1"/>
  <c r="B207" i="4"/>
  <c r="N206" i="4"/>
  <c r="I206" i="4"/>
  <c r="D206" i="4"/>
  <c r="E206" i="4" s="1"/>
  <c r="J206" i="4" s="1"/>
  <c r="K206" i="4" s="1"/>
  <c r="L206" i="4" s="1"/>
  <c r="C206" i="4"/>
  <c r="B206" i="4"/>
  <c r="N205" i="4"/>
  <c r="I205" i="4"/>
  <c r="C205" i="4"/>
  <c r="D205" i="4" s="1"/>
  <c r="E205" i="4" s="1"/>
  <c r="J205" i="4" s="1"/>
  <c r="K205" i="4" s="1"/>
  <c r="L205" i="4" s="1"/>
  <c r="B205" i="4"/>
  <c r="N204" i="4"/>
  <c r="I204" i="4"/>
  <c r="D204" i="4"/>
  <c r="E204" i="4" s="1"/>
  <c r="J204" i="4" s="1"/>
  <c r="K204" i="4" s="1"/>
  <c r="L204" i="4" s="1"/>
  <c r="C204" i="4"/>
  <c r="B204" i="4"/>
  <c r="N203" i="4"/>
  <c r="L203" i="4"/>
  <c r="I203" i="4"/>
  <c r="C203" i="4"/>
  <c r="D203" i="4" s="1"/>
  <c r="E203" i="4" s="1"/>
  <c r="J203" i="4" s="1"/>
  <c r="K203" i="4" s="1"/>
  <c r="B203" i="4"/>
  <c r="N202" i="4"/>
  <c r="I202" i="4"/>
  <c r="D202" i="4"/>
  <c r="E202" i="4" s="1"/>
  <c r="J202" i="4" s="1"/>
  <c r="K202" i="4" s="1"/>
  <c r="L202" i="4" s="1"/>
  <c r="C202" i="4"/>
  <c r="B202" i="4"/>
  <c r="N201" i="4"/>
  <c r="J201" i="4"/>
  <c r="K201" i="4" s="1"/>
  <c r="L201" i="4" s="1"/>
  <c r="I201" i="4"/>
  <c r="C201" i="4"/>
  <c r="D201" i="4" s="1"/>
  <c r="E201" i="4" s="1"/>
  <c r="B201" i="4"/>
  <c r="N200" i="4"/>
  <c r="K200" i="4"/>
  <c r="L200" i="4" s="1"/>
  <c r="I200" i="4"/>
  <c r="D200" i="4"/>
  <c r="E200" i="4" s="1"/>
  <c r="J200" i="4" s="1"/>
  <c r="C200" i="4"/>
  <c r="B200" i="4"/>
  <c r="N199" i="4"/>
  <c r="I199" i="4"/>
  <c r="E199" i="4"/>
  <c r="J199" i="4" s="1"/>
  <c r="K199" i="4" s="1"/>
  <c r="L199" i="4" s="1"/>
  <c r="C199" i="4"/>
  <c r="D199" i="4" s="1"/>
  <c r="B199" i="4"/>
  <c r="N198" i="4"/>
  <c r="I198" i="4"/>
  <c r="D198" i="4"/>
  <c r="E198" i="4" s="1"/>
  <c r="J198" i="4" s="1"/>
  <c r="K198" i="4" s="1"/>
  <c r="L198" i="4" s="1"/>
  <c r="C198" i="4"/>
  <c r="B198" i="4"/>
  <c r="N197" i="4"/>
  <c r="I197" i="4"/>
  <c r="C197" i="4"/>
  <c r="D197" i="4" s="1"/>
  <c r="E197" i="4" s="1"/>
  <c r="J197" i="4" s="1"/>
  <c r="K197" i="4" s="1"/>
  <c r="L197" i="4" s="1"/>
  <c r="B197" i="4"/>
  <c r="N196" i="4"/>
  <c r="K196" i="4"/>
  <c r="L196" i="4" s="1"/>
  <c r="I196" i="4"/>
  <c r="D196" i="4"/>
  <c r="E196" i="4" s="1"/>
  <c r="J196" i="4" s="1"/>
  <c r="C196" i="4"/>
  <c r="B196" i="4"/>
  <c r="N195" i="4"/>
  <c r="I195" i="4"/>
  <c r="E195" i="4"/>
  <c r="J195" i="4" s="1"/>
  <c r="K195" i="4" s="1"/>
  <c r="L195" i="4" s="1"/>
  <c r="C195" i="4"/>
  <c r="D195" i="4" s="1"/>
  <c r="B195" i="4"/>
  <c r="N194" i="4"/>
  <c r="K194" i="4"/>
  <c r="L194" i="4" s="1"/>
  <c r="I194" i="4"/>
  <c r="D194" i="4"/>
  <c r="E194" i="4" s="1"/>
  <c r="J194" i="4" s="1"/>
  <c r="C194" i="4"/>
  <c r="B194" i="4"/>
  <c r="N193" i="4"/>
  <c r="J193" i="4"/>
  <c r="K193" i="4" s="1"/>
  <c r="L193" i="4" s="1"/>
  <c r="I193" i="4"/>
  <c r="E193" i="4"/>
  <c r="C193" i="4"/>
  <c r="D193" i="4" s="1"/>
  <c r="B193" i="4"/>
  <c r="N192" i="4"/>
  <c r="I192" i="4"/>
  <c r="D192" i="4"/>
  <c r="E192" i="4" s="1"/>
  <c r="J192" i="4" s="1"/>
  <c r="K192" i="4" s="1"/>
  <c r="L192" i="4" s="1"/>
  <c r="C192" i="4"/>
  <c r="B192" i="4"/>
  <c r="N191" i="4"/>
  <c r="I191" i="4"/>
  <c r="C191" i="4"/>
  <c r="D191" i="4" s="1"/>
  <c r="E191" i="4" s="1"/>
  <c r="J191" i="4" s="1"/>
  <c r="K191" i="4" s="1"/>
  <c r="L191" i="4" s="1"/>
  <c r="B191" i="4"/>
  <c r="N190" i="4"/>
  <c r="I190" i="4"/>
  <c r="D190" i="4"/>
  <c r="E190" i="4" s="1"/>
  <c r="J190" i="4" s="1"/>
  <c r="K190" i="4" s="1"/>
  <c r="L190" i="4" s="1"/>
  <c r="C190" i="4"/>
  <c r="B190" i="4"/>
  <c r="N189" i="4"/>
  <c r="L189" i="4"/>
  <c r="I189" i="4"/>
  <c r="C189" i="4"/>
  <c r="D189" i="4" s="1"/>
  <c r="E189" i="4" s="1"/>
  <c r="J189" i="4" s="1"/>
  <c r="K189" i="4" s="1"/>
  <c r="B189" i="4"/>
  <c r="N188" i="4"/>
  <c r="K188" i="4"/>
  <c r="L188" i="4" s="1"/>
  <c r="I188" i="4"/>
  <c r="D188" i="4"/>
  <c r="E188" i="4" s="1"/>
  <c r="J188" i="4" s="1"/>
  <c r="C188" i="4"/>
  <c r="B188" i="4"/>
  <c r="N187" i="4"/>
  <c r="I187" i="4"/>
  <c r="E187" i="4"/>
  <c r="J187" i="4" s="1"/>
  <c r="K187" i="4" s="1"/>
  <c r="L187" i="4" s="1"/>
  <c r="C187" i="4"/>
  <c r="D187" i="4" s="1"/>
  <c r="B187" i="4"/>
  <c r="N186" i="4"/>
  <c r="K186" i="4"/>
  <c r="L186" i="4" s="1"/>
  <c r="I186" i="4"/>
  <c r="D186" i="4"/>
  <c r="E186" i="4" s="1"/>
  <c r="J186" i="4" s="1"/>
  <c r="C186" i="4"/>
  <c r="B186" i="4"/>
  <c r="N185" i="4"/>
  <c r="J185" i="4"/>
  <c r="K185" i="4" s="1"/>
  <c r="L185" i="4" s="1"/>
  <c r="I185" i="4"/>
  <c r="E185" i="4"/>
  <c r="C185" i="4"/>
  <c r="D185" i="4" s="1"/>
  <c r="B185" i="4"/>
  <c r="N184" i="4"/>
  <c r="I184" i="4"/>
  <c r="D184" i="4"/>
  <c r="E184" i="4" s="1"/>
  <c r="J184" i="4" s="1"/>
  <c r="K184" i="4" s="1"/>
  <c r="L184" i="4" s="1"/>
  <c r="C184" i="4"/>
  <c r="B184" i="4"/>
  <c r="N183" i="4"/>
  <c r="I183" i="4"/>
  <c r="C183" i="4"/>
  <c r="D183" i="4" s="1"/>
  <c r="E183" i="4" s="1"/>
  <c r="J183" i="4" s="1"/>
  <c r="K183" i="4" s="1"/>
  <c r="L183" i="4" s="1"/>
  <c r="B183" i="4"/>
  <c r="N182" i="4"/>
  <c r="I182" i="4"/>
  <c r="D182" i="4"/>
  <c r="E182" i="4" s="1"/>
  <c r="J182" i="4" s="1"/>
  <c r="K182" i="4" s="1"/>
  <c r="L182" i="4" s="1"/>
  <c r="C182" i="4"/>
  <c r="B182" i="4"/>
  <c r="N181" i="4"/>
  <c r="L181" i="4"/>
  <c r="I181" i="4"/>
  <c r="C181" i="4"/>
  <c r="D181" i="4" s="1"/>
  <c r="E181" i="4" s="1"/>
  <c r="J181" i="4" s="1"/>
  <c r="K181" i="4" s="1"/>
  <c r="B181" i="4"/>
  <c r="N180" i="4"/>
  <c r="J180" i="4"/>
  <c r="K180" i="4" s="1"/>
  <c r="L180" i="4" s="1"/>
  <c r="I180" i="4"/>
  <c r="C180" i="4"/>
  <c r="D180" i="4" s="1"/>
  <c r="E180" i="4" s="1"/>
  <c r="B180" i="4"/>
  <c r="N179" i="4"/>
  <c r="I179" i="4"/>
  <c r="D179" i="4"/>
  <c r="E179" i="4" s="1"/>
  <c r="J179" i="4" s="1"/>
  <c r="K179" i="4" s="1"/>
  <c r="L179" i="4" s="1"/>
  <c r="C179" i="4"/>
  <c r="B179" i="4"/>
  <c r="N178" i="4"/>
  <c r="L178" i="4"/>
  <c r="I178" i="4"/>
  <c r="E178" i="4"/>
  <c r="J178" i="4" s="1"/>
  <c r="K178" i="4" s="1"/>
  <c r="D178" i="4"/>
  <c r="C178" i="4"/>
  <c r="B178" i="4"/>
  <c r="N177" i="4"/>
  <c r="I177" i="4"/>
  <c r="C177" i="4"/>
  <c r="D177" i="4" s="1"/>
  <c r="E177" i="4" s="1"/>
  <c r="J177" i="4" s="1"/>
  <c r="K177" i="4" s="1"/>
  <c r="L177" i="4" s="1"/>
  <c r="B177" i="4"/>
  <c r="N176" i="4"/>
  <c r="I176" i="4"/>
  <c r="C176" i="4"/>
  <c r="D176" i="4" s="1"/>
  <c r="E176" i="4" s="1"/>
  <c r="J176" i="4" s="1"/>
  <c r="K176" i="4" s="1"/>
  <c r="L176" i="4" s="1"/>
  <c r="B176" i="4"/>
  <c r="N175" i="4"/>
  <c r="K175" i="4"/>
  <c r="L175" i="4" s="1"/>
  <c r="I175" i="4"/>
  <c r="D175" i="4"/>
  <c r="E175" i="4" s="1"/>
  <c r="J175" i="4" s="1"/>
  <c r="C175" i="4"/>
  <c r="B175" i="4"/>
  <c r="N174" i="4"/>
  <c r="I174" i="4"/>
  <c r="E174" i="4"/>
  <c r="J174" i="4" s="1"/>
  <c r="K174" i="4" s="1"/>
  <c r="L174" i="4" s="1"/>
  <c r="D174" i="4"/>
  <c r="C174" i="4"/>
  <c r="B174" i="4"/>
  <c r="N173" i="4"/>
  <c r="I173" i="4"/>
  <c r="C173" i="4"/>
  <c r="D173" i="4" s="1"/>
  <c r="E173" i="4" s="1"/>
  <c r="J173" i="4" s="1"/>
  <c r="K173" i="4" s="1"/>
  <c r="L173" i="4" s="1"/>
  <c r="B173" i="4"/>
  <c r="N172" i="4"/>
  <c r="J172" i="4"/>
  <c r="K172" i="4" s="1"/>
  <c r="L172" i="4" s="1"/>
  <c r="I172" i="4"/>
  <c r="C172" i="4"/>
  <c r="D172" i="4" s="1"/>
  <c r="E172" i="4" s="1"/>
  <c r="B172" i="4"/>
  <c r="N171" i="4"/>
  <c r="I171" i="4"/>
  <c r="D171" i="4"/>
  <c r="E171" i="4" s="1"/>
  <c r="J171" i="4" s="1"/>
  <c r="K171" i="4" s="1"/>
  <c r="L171" i="4" s="1"/>
  <c r="C171" i="4"/>
  <c r="B171" i="4"/>
  <c r="N170" i="4"/>
  <c r="L170" i="4"/>
  <c r="I170" i="4"/>
  <c r="E170" i="4"/>
  <c r="J170" i="4" s="1"/>
  <c r="K170" i="4" s="1"/>
  <c r="D170" i="4"/>
  <c r="C170" i="4"/>
  <c r="B170" i="4"/>
  <c r="N169" i="4"/>
  <c r="I169" i="4"/>
  <c r="C169" i="4"/>
  <c r="D169" i="4" s="1"/>
  <c r="E169" i="4" s="1"/>
  <c r="J169" i="4" s="1"/>
  <c r="K169" i="4" s="1"/>
  <c r="L169" i="4" s="1"/>
  <c r="B169" i="4"/>
  <c r="N168" i="4"/>
  <c r="I168" i="4"/>
  <c r="C168" i="4"/>
  <c r="D168" i="4" s="1"/>
  <c r="E168" i="4" s="1"/>
  <c r="J168" i="4" s="1"/>
  <c r="K168" i="4" s="1"/>
  <c r="L168" i="4" s="1"/>
  <c r="B168" i="4"/>
  <c r="N167" i="4"/>
  <c r="K167" i="4"/>
  <c r="L167" i="4" s="1"/>
  <c r="I167" i="4"/>
  <c r="D167" i="4"/>
  <c r="E167" i="4" s="1"/>
  <c r="J167" i="4" s="1"/>
  <c r="C167" i="4"/>
  <c r="B167" i="4"/>
  <c r="N166" i="4"/>
  <c r="I166" i="4"/>
  <c r="E166" i="4"/>
  <c r="J166" i="4" s="1"/>
  <c r="K166" i="4" s="1"/>
  <c r="L166" i="4" s="1"/>
  <c r="D166" i="4"/>
  <c r="C166" i="4"/>
  <c r="B166" i="4"/>
  <c r="N165" i="4"/>
  <c r="I165" i="4"/>
  <c r="C165" i="4"/>
  <c r="D165" i="4" s="1"/>
  <c r="E165" i="4" s="1"/>
  <c r="J165" i="4" s="1"/>
  <c r="K165" i="4" s="1"/>
  <c r="L165" i="4" s="1"/>
  <c r="B165" i="4"/>
  <c r="N164" i="4"/>
  <c r="J164" i="4"/>
  <c r="K164" i="4" s="1"/>
  <c r="L164" i="4" s="1"/>
  <c r="I164" i="4"/>
  <c r="C164" i="4"/>
  <c r="D164" i="4" s="1"/>
  <c r="E164" i="4" s="1"/>
  <c r="B164" i="4"/>
  <c r="N163" i="4"/>
  <c r="I163" i="4"/>
  <c r="D163" i="4"/>
  <c r="E163" i="4" s="1"/>
  <c r="J163" i="4" s="1"/>
  <c r="K163" i="4" s="1"/>
  <c r="L163" i="4" s="1"/>
  <c r="C163" i="4"/>
  <c r="B163" i="4"/>
  <c r="N162" i="4"/>
  <c r="L162" i="4"/>
  <c r="I162" i="4"/>
  <c r="E162" i="4"/>
  <c r="J162" i="4" s="1"/>
  <c r="K162" i="4" s="1"/>
  <c r="D162" i="4"/>
  <c r="C162" i="4"/>
  <c r="B162" i="4"/>
  <c r="N161" i="4"/>
  <c r="I161" i="4"/>
  <c r="C161" i="4"/>
  <c r="D161" i="4" s="1"/>
  <c r="E161" i="4" s="1"/>
  <c r="J161" i="4" s="1"/>
  <c r="K161" i="4" s="1"/>
  <c r="L161" i="4" s="1"/>
  <c r="B161" i="4"/>
  <c r="N160" i="4"/>
  <c r="J160" i="4"/>
  <c r="K160" i="4" s="1"/>
  <c r="L160" i="4" s="1"/>
  <c r="I160" i="4"/>
  <c r="D160" i="4"/>
  <c r="E160" i="4" s="1"/>
  <c r="C160" i="4"/>
  <c r="B160" i="4"/>
  <c r="N159" i="4"/>
  <c r="I159" i="4"/>
  <c r="E159" i="4"/>
  <c r="J159" i="4" s="1"/>
  <c r="K159" i="4" s="1"/>
  <c r="L159" i="4" s="1"/>
  <c r="D159" i="4"/>
  <c r="C159" i="4"/>
  <c r="B159" i="4"/>
  <c r="N158" i="4"/>
  <c r="I158" i="4"/>
  <c r="E158" i="4"/>
  <c r="J158" i="4" s="1"/>
  <c r="K158" i="4" s="1"/>
  <c r="L158" i="4" s="1"/>
  <c r="D158" i="4"/>
  <c r="C158" i="4"/>
  <c r="B158" i="4"/>
  <c r="N157" i="4"/>
  <c r="J157" i="4"/>
  <c r="K157" i="4" s="1"/>
  <c r="L157" i="4" s="1"/>
  <c r="I157" i="4"/>
  <c r="C157" i="4"/>
  <c r="D157" i="4" s="1"/>
  <c r="E157" i="4" s="1"/>
  <c r="B157" i="4"/>
  <c r="N156" i="4"/>
  <c r="I156" i="4"/>
  <c r="D156" i="4"/>
  <c r="E156" i="4" s="1"/>
  <c r="J156" i="4" s="1"/>
  <c r="K156" i="4" s="1"/>
  <c r="L156" i="4" s="1"/>
  <c r="C156" i="4"/>
  <c r="B156" i="4"/>
  <c r="N155" i="4"/>
  <c r="L155" i="4"/>
  <c r="I155" i="4"/>
  <c r="D155" i="4"/>
  <c r="E155" i="4" s="1"/>
  <c r="J155" i="4" s="1"/>
  <c r="K155" i="4" s="1"/>
  <c r="C155" i="4"/>
  <c r="B155" i="4"/>
  <c r="N154" i="4"/>
  <c r="L154" i="4"/>
  <c r="I154" i="4"/>
  <c r="E154" i="4"/>
  <c r="J154" i="4" s="1"/>
  <c r="K154" i="4" s="1"/>
  <c r="D154" i="4"/>
  <c r="C154" i="4"/>
  <c r="B154" i="4"/>
  <c r="N153" i="4"/>
  <c r="J153" i="4"/>
  <c r="K153" i="4" s="1"/>
  <c r="L153" i="4" s="1"/>
  <c r="I153" i="4"/>
  <c r="C153" i="4"/>
  <c r="D153" i="4" s="1"/>
  <c r="E153" i="4" s="1"/>
  <c r="B153" i="4"/>
  <c r="N152" i="4"/>
  <c r="I152" i="4"/>
  <c r="C152" i="4"/>
  <c r="D152" i="4" s="1"/>
  <c r="E152" i="4" s="1"/>
  <c r="J152" i="4" s="1"/>
  <c r="K152" i="4" s="1"/>
  <c r="L152" i="4" s="1"/>
  <c r="B152" i="4"/>
  <c r="N151" i="4"/>
  <c r="K151" i="4"/>
  <c r="L151" i="4" s="1"/>
  <c r="I151" i="4"/>
  <c r="D151" i="4"/>
  <c r="E151" i="4" s="1"/>
  <c r="J151" i="4" s="1"/>
  <c r="C151" i="4"/>
  <c r="B151" i="4"/>
  <c r="N150" i="4"/>
  <c r="L150" i="4"/>
  <c r="I150" i="4"/>
  <c r="E150" i="4"/>
  <c r="J150" i="4" s="1"/>
  <c r="K150" i="4" s="1"/>
  <c r="D150" i="4"/>
  <c r="C150" i="4"/>
  <c r="B150" i="4"/>
  <c r="N149" i="4"/>
  <c r="I149" i="4"/>
  <c r="C149" i="4"/>
  <c r="D149" i="4" s="1"/>
  <c r="E149" i="4" s="1"/>
  <c r="J149" i="4" s="1"/>
  <c r="K149" i="4" s="1"/>
  <c r="L149" i="4" s="1"/>
  <c r="B149" i="4"/>
  <c r="N148" i="4"/>
  <c r="J148" i="4"/>
  <c r="K148" i="4" s="1"/>
  <c r="L148" i="4" s="1"/>
  <c r="I148" i="4"/>
  <c r="C148" i="4"/>
  <c r="D148" i="4" s="1"/>
  <c r="E148" i="4" s="1"/>
  <c r="B148" i="4"/>
  <c r="N147" i="4"/>
  <c r="K147" i="4"/>
  <c r="L147" i="4" s="1"/>
  <c r="I147" i="4"/>
  <c r="E147" i="4"/>
  <c r="J147" i="4" s="1"/>
  <c r="D147" i="4"/>
  <c r="C147" i="4"/>
  <c r="B147" i="4"/>
  <c r="N146" i="4"/>
  <c r="I146" i="4"/>
  <c r="E146" i="4"/>
  <c r="J146" i="4" s="1"/>
  <c r="K146" i="4" s="1"/>
  <c r="L146" i="4" s="1"/>
  <c r="D146" i="4"/>
  <c r="C146" i="4"/>
  <c r="B146" i="4"/>
  <c r="N145" i="4"/>
  <c r="I145" i="4"/>
  <c r="C145" i="4"/>
  <c r="D145" i="4" s="1"/>
  <c r="E145" i="4" s="1"/>
  <c r="J145" i="4" s="1"/>
  <c r="K145" i="4" s="1"/>
  <c r="L145" i="4" s="1"/>
  <c r="B145" i="4"/>
  <c r="N144" i="4"/>
  <c r="J144" i="4"/>
  <c r="K144" i="4" s="1"/>
  <c r="L144" i="4" s="1"/>
  <c r="I144" i="4"/>
  <c r="D144" i="4"/>
  <c r="E144" i="4" s="1"/>
  <c r="C144" i="4"/>
  <c r="B144" i="4"/>
  <c r="N143" i="4"/>
  <c r="I143" i="4"/>
  <c r="E143" i="4"/>
  <c r="J143" i="4" s="1"/>
  <c r="K143" i="4" s="1"/>
  <c r="L143" i="4" s="1"/>
  <c r="D143" i="4"/>
  <c r="C143" i="4"/>
  <c r="B143" i="4"/>
  <c r="N142" i="4"/>
  <c r="I142" i="4"/>
  <c r="E142" i="4"/>
  <c r="J142" i="4" s="1"/>
  <c r="K142" i="4" s="1"/>
  <c r="L142" i="4" s="1"/>
  <c r="D142" i="4"/>
  <c r="C142" i="4"/>
  <c r="B142" i="4"/>
  <c r="N141" i="4"/>
  <c r="J141" i="4"/>
  <c r="K141" i="4" s="1"/>
  <c r="L141" i="4" s="1"/>
  <c r="I141" i="4"/>
  <c r="C141" i="4"/>
  <c r="D141" i="4" s="1"/>
  <c r="E141" i="4" s="1"/>
  <c r="B141" i="4"/>
  <c r="N140" i="4"/>
  <c r="I140" i="4"/>
  <c r="D140" i="4"/>
  <c r="E140" i="4" s="1"/>
  <c r="J140" i="4" s="1"/>
  <c r="K140" i="4" s="1"/>
  <c r="L140" i="4" s="1"/>
  <c r="C140" i="4"/>
  <c r="B140" i="4"/>
  <c r="N139" i="4"/>
  <c r="I139" i="4"/>
  <c r="E139" i="4"/>
  <c r="J139" i="4" s="1"/>
  <c r="K139" i="4" s="1"/>
  <c r="L139" i="4" s="1"/>
  <c r="D139" i="4"/>
  <c r="C139" i="4"/>
  <c r="B139" i="4"/>
  <c r="N138" i="4"/>
  <c r="I138" i="4"/>
  <c r="E138" i="4"/>
  <c r="J138" i="4" s="1"/>
  <c r="K138" i="4" s="1"/>
  <c r="L138" i="4" s="1"/>
  <c r="D138" i="4"/>
  <c r="C138" i="4"/>
  <c r="B138" i="4"/>
  <c r="N137" i="4"/>
  <c r="I137" i="4"/>
  <c r="E137" i="4"/>
  <c r="J137" i="4" s="1"/>
  <c r="K137" i="4" s="1"/>
  <c r="L137" i="4" s="1"/>
  <c r="C137" i="4"/>
  <c r="D137" i="4" s="1"/>
  <c r="B137" i="4"/>
  <c r="N136" i="4"/>
  <c r="K136" i="4"/>
  <c r="L136" i="4" s="1"/>
  <c r="I136" i="4"/>
  <c r="C136" i="4"/>
  <c r="D136" i="4" s="1"/>
  <c r="E136" i="4" s="1"/>
  <c r="J136" i="4" s="1"/>
  <c r="B136" i="4"/>
  <c r="N135" i="4"/>
  <c r="I135" i="4"/>
  <c r="D135" i="4"/>
  <c r="E135" i="4" s="1"/>
  <c r="J135" i="4" s="1"/>
  <c r="K135" i="4" s="1"/>
  <c r="L135" i="4" s="1"/>
  <c r="C135" i="4"/>
  <c r="B135" i="4"/>
  <c r="N134" i="4"/>
  <c r="I134" i="4"/>
  <c r="D134" i="4"/>
  <c r="E134" i="4" s="1"/>
  <c r="J134" i="4" s="1"/>
  <c r="K134" i="4" s="1"/>
  <c r="L134" i="4" s="1"/>
  <c r="C134" i="4"/>
  <c r="B134" i="4"/>
  <c r="N133" i="4"/>
  <c r="I133" i="4"/>
  <c r="C133" i="4"/>
  <c r="D133" i="4" s="1"/>
  <c r="E133" i="4" s="1"/>
  <c r="J133" i="4" s="1"/>
  <c r="K133" i="4" s="1"/>
  <c r="L133" i="4" s="1"/>
  <c r="B133" i="4"/>
  <c r="N132" i="4"/>
  <c r="I132" i="4"/>
  <c r="C132" i="4"/>
  <c r="D132" i="4" s="1"/>
  <c r="E132" i="4" s="1"/>
  <c r="J132" i="4" s="1"/>
  <c r="K132" i="4" s="1"/>
  <c r="L132" i="4" s="1"/>
  <c r="B132" i="4"/>
  <c r="N131" i="4"/>
  <c r="I131" i="4"/>
  <c r="C131" i="4"/>
  <c r="D131" i="4" s="1"/>
  <c r="E131" i="4" s="1"/>
  <c r="J131" i="4" s="1"/>
  <c r="K131" i="4" s="1"/>
  <c r="L131" i="4" s="1"/>
  <c r="B131" i="4"/>
  <c r="N130" i="4"/>
  <c r="K130" i="4"/>
  <c r="L130" i="4" s="1"/>
  <c r="I130" i="4"/>
  <c r="D130" i="4"/>
  <c r="E130" i="4" s="1"/>
  <c r="J130" i="4" s="1"/>
  <c r="C130" i="4"/>
  <c r="B130" i="4"/>
  <c r="N129" i="4"/>
  <c r="I129" i="4"/>
  <c r="C129" i="4"/>
  <c r="D129" i="4" s="1"/>
  <c r="E129" i="4" s="1"/>
  <c r="J129" i="4" s="1"/>
  <c r="K129" i="4" s="1"/>
  <c r="L129" i="4" s="1"/>
  <c r="B129" i="4"/>
  <c r="N128" i="4"/>
  <c r="J128" i="4"/>
  <c r="K128" i="4" s="1"/>
  <c r="L128" i="4" s="1"/>
  <c r="I128" i="4"/>
  <c r="D128" i="4"/>
  <c r="E128" i="4" s="1"/>
  <c r="C128" i="4"/>
  <c r="B128" i="4"/>
  <c r="N127" i="4"/>
  <c r="I127" i="4"/>
  <c r="C127" i="4"/>
  <c r="D127" i="4" s="1"/>
  <c r="E127" i="4" s="1"/>
  <c r="J127" i="4" s="1"/>
  <c r="K127" i="4" s="1"/>
  <c r="L127" i="4" s="1"/>
  <c r="B127" i="4"/>
  <c r="N126" i="4"/>
  <c r="K126" i="4"/>
  <c r="L126" i="4" s="1"/>
  <c r="I126" i="4"/>
  <c r="E126" i="4"/>
  <c r="J126" i="4" s="1"/>
  <c r="D126" i="4"/>
  <c r="C126" i="4"/>
  <c r="B126" i="4"/>
  <c r="N125" i="4"/>
  <c r="J125" i="4"/>
  <c r="K125" i="4" s="1"/>
  <c r="L125" i="4" s="1"/>
  <c r="I125" i="4"/>
  <c r="E125" i="4"/>
  <c r="C125" i="4"/>
  <c r="D125" i="4" s="1"/>
  <c r="B125" i="4"/>
  <c r="N124" i="4"/>
  <c r="I124" i="4"/>
  <c r="D124" i="4"/>
  <c r="E124" i="4" s="1"/>
  <c r="J124" i="4" s="1"/>
  <c r="K124" i="4" s="1"/>
  <c r="L124" i="4" s="1"/>
  <c r="C124" i="4"/>
  <c r="B124" i="4"/>
  <c r="N123" i="4"/>
  <c r="L123" i="4"/>
  <c r="I123" i="4"/>
  <c r="E123" i="4"/>
  <c r="J123" i="4" s="1"/>
  <c r="K123" i="4" s="1"/>
  <c r="D123" i="4"/>
  <c r="C123" i="4"/>
  <c r="B123" i="4"/>
  <c r="N122" i="4"/>
  <c r="I122" i="4"/>
  <c r="E122" i="4"/>
  <c r="J122" i="4" s="1"/>
  <c r="K122" i="4" s="1"/>
  <c r="L122" i="4" s="1"/>
  <c r="D122" i="4"/>
  <c r="C122" i="4"/>
  <c r="B122" i="4"/>
  <c r="N121" i="4"/>
  <c r="I121" i="4"/>
  <c r="E121" i="4"/>
  <c r="J121" i="4" s="1"/>
  <c r="K121" i="4" s="1"/>
  <c r="L121" i="4" s="1"/>
  <c r="D121" i="4"/>
  <c r="C121" i="4"/>
  <c r="B121" i="4"/>
  <c r="N120" i="4"/>
  <c r="I120" i="4"/>
  <c r="C120" i="4"/>
  <c r="D120" i="4" s="1"/>
  <c r="E120" i="4" s="1"/>
  <c r="J120" i="4" s="1"/>
  <c r="K120" i="4" s="1"/>
  <c r="L120" i="4" s="1"/>
  <c r="B120" i="4"/>
  <c r="N119" i="4"/>
  <c r="I119" i="4"/>
  <c r="C119" i="4"/>
  <c r="D119" i="4" s="1"/>
  <c r="E119" i="4" s="1"/>
  <c r="J119" i="4" s="1"/>
  <c r="K119" i="4" s="1"/>
  <c r="L119" i="4" s="1"/>
  <c r="B119" i="4"/>
  <c r="N118" i="4"/>
  <c r="K118" i="4"/>
  <c r="L118" i="4" s="1"/>
  <c r="I118" i="4"/>
  <c r="D118" i="4"/>
  <c r="E118" i="4" s="1"/>
  <c r="J118" i="4" s="1"/>
  <c r="C118" i="4"/>
  <c r="B118" i="4"/>
  <c r="N117" i="4"/>
  <c r="I117" i="4"/>
  <c r="E117" i="4"/>
  <c r="J117" i="4" s="1"/>
  <c r="K117" i="4" s="1"/>
  <c r="L117" i="4" s="1"/>
  <c r="D117" i="4"/>
  <c r="C117" i="4"/>
  <c r="B117" i="4"/>
  <c r="N116" i="4"/>
  <c r="I116" i="4"/>
  <c r="C116" i="4"/>
  <c r="D116" i="4" s="1"/>
  <c r="E116" i="4" s="1"/>
  <c r="J116" i="4" s="1"/>
  <c r="K116" i="4" s="1"/>
  <c r="L116" i="4" s="1"/>
  <c r="B116" i="4"/>
  <c r="N115" i="4"/>
  <c r="J115" i="4"/>
  <c r="K115" i="4" s="1"/>
  <c r="L115" i="4" s="1"/>
  <c r="I115" i="4"/>
  <c r="C115" i="4"/>
  <c r="D115" i="4" s="1"/>
  <c r="E115" i="4" s="1"/>
  <c r="B115" i="4"/>
  <c r="N114" i="4"/>
  <c r="I114" i="4"/>
  <c r="D114" i="4"/>
  <c r="E114" i="4" s="1"/>
  <c r="J114" i="4" s="1"/>
  <c r="K114" i="4" s="1"/>
  <c r="L114" i="4" s="1"/>
  <c r="C114" i="4"/>
  <c r="B114" i="4"/>
  <c r="N113" i="4"/>
  <c r="L113" i="4"/>
  <c r="I113" i="4"/>
  <c r="E113" i="4"/>
  <c r="J113" i="4" s="1"/>
  <c r="K113" i="4" s="1"/>
  <c r="D113" i="4"/>
  <c r="C113" i="4"/>
  <c r="B113" i="4"/>
  <c r="N112" i="4"/>
  <c r="I112" i="4"/>
  <c r="C112" i="4"/>
  <c r="D112" i="4" s="1"/>
  <c r="E112" i="4" s="1"/>
  <c r="J112" i="4" s="1"/>
  <c r="K112" i="4" s="1"/>
  <c r="L112" i="4" s="1"/>
  <c r="B112" i="4"/>
  <c r="N111" i="4"/>
  <c r="I111" i="4"/>
  <c r="C111" i="4"/>
  <c r="D111" i="4" s="1"/>
  <c r="E111" i="4" s="1"/>
  <c r="J111" i="4" s="1"/>
  <c r="K111" i="4" s="1"/>
  <c r="L111" i="4" s="1"/>
  <c r="B111" i="4"/>
  <c r="N110" i="4"/>
  <c r="K110" i="4"/>
  <c r="L110" i="4" s="1"/>
  <c r="I110" i="4"/>
  <c r="D110" i="4"/>
  <c r="E110" i="4" s="1"/>
  <c r="J110" i="4" s="1"/>
  <c r="C110" i="4"/>
  <c r="B110" i="4"/>
  <c r="N109" i="4"/>
  <c r="I109" i="4"/>
  <c r="E109" i="4"/>
  <c r="J109" i="4" s="1"/>
  <c r="K109" i="4" s="1"/>
  <c r="L109" i="4" s="1"/>
  <c r="D109" i="4"/>
  <c r="C109" i="4"/>
  <c r="B109" i="4"/>
  <c r="N108" i="4"/>
  <c r="I108" i="4"/>
  <c r="C108" i="4"/>
  <c r="D108" i="4" s="1"/>
  <c r="E108" i="4" s="1"/>
  <c r="J108" i="4" s="1"/>
  <c r="K108" i="4" s="1"/>
  <c r="L108" i="4" s="1"/>
  <c r="B108" i="4"/>
  <c r="N107" i="4"/>
  <c r="J107" i="4"/>
  <c r="K107" i="4" s="1"/>
  <c r="L107" i="4" s="1"/>
  <c r="I107" i="4"/>
  <c r="C107" i="4"/>
  <c r="D107" i="4" s="1"/>
  <c r="E107" i="4" s="1"/>
  <c r="B107" i="4"/>
  <c r="N106" i="4"/>
  <c r="I106" i="4"/>
  <c r="D106" i="4"/>
  <c r="E106" i="4" s="1"/>
  <c r="J106" i="4" s="1"/>
  <c r="K106" i="4" s="1"/>
  <c r="L106" i="4" s="1"/>
  <c r="C106" i="4"/>
  <c r="B106" i="4"/>
  <c r="N105" i="4"/>
  <c r="L105" i="4"/>
  <c r="I105" i="4"/>
  <c r="E105" i="4"/>
  <c r="J105" i="4" s="1"/>
  <c r="K105" i="4" s="1"/>
  <c r="D105" i="4"/>
  <c r="C105" i="4"/>
  <c r="B105" i="4"/>
  <c r="N104" i="4"/>
  <c r="I104" i="4"/>
  <c r="C104" i="4"/>
  <c r="D104" i="4" s="1"/>
  <c r="E104" i="4" s="1"/>
  <c r="J104" i="4" s="1"/>
  <c r="K104" i="4" s="1"/>
  <c r="L104" i="4" s="1"/>
  <c r="B104" i="4"/>
  <c r="N103" i="4"/>
  <c r="I103" i="4"/>
  <c r="C103" i="4"/>
  <c r="D103" i="4" s="1"/>
  <c r="E103" i="4" s="1"/>
  <c r="J103" i="4" s="1"/>
  <c r="K103" i="4" s="1"/>
  <c r="L103" i="4" s="1"/>
  <c r="B103" i="4"/>
  <c r="N102" i="4"/>
  <c r="K102" i="4"/>
  <c r="L102" i="4" s="1"/>
  <c r="I102" i="4"/>
  <c r="D102" i="4"/>
  <c r="E102" i="4" s="1"/>
  <c r="J102" i="4" s="1"/>
  <c r="C102" i="4"/>
  <c r="B102" i="4"/>
  <c r="N101" i="4"/>
  <c r="I101" i="4"/>
  <c r="E101" i="4"/>
  <c r="J101" i="4" s="1"/>
  <c r="K101" i="4" s="1"/>
  <c r="L101" i="4" s="1"/>
  <c r="D101" i="4"/>
  <c r="C101" i="4"/>
  <c r="B101" i="4"/>
  <c r="N100" i="4"/>
  <c r="I100" i="4"/>
  <c r="C100" i="4"/>
  <c r="D100" i="4" s="1"/>
  <c r="E100" i="4" s="1"/>
  <c r="J100" i="4" s="1"/>
  <c r="K100" i="4" s="1"/>
  <c r="L100" i="4" s="1"/>
  <c r="B100" i="4"/>
  <c r="N99" i="4"/>
  <c r="J99" i="4"/>
  <c r="K99" i="4" s="1"/>
  <c r="L99" i="4" s="1"/>
  <c r="I99" i="4"/>
  <c r="C99" i="4"/>
  <c r="D99" i="4" s="1"/>
  <c r="E99" i="4" s="1"/>
  <c r="B99" i="4"/>
  <c r="N98" i="4"/>
  <c r="I98" i="4"/>
  <c r="D98" i="4"/>
  <c r="E98" i="4" s="1"/>
  <c r="J98" i="4" s="1"/>
  <c r="K98" i="4" s="1"/>
  <c r="L98" i="4" s="1"/>
  <c r="C98" i="4"/>
  <c r="B98" i="4"/>
  <c r="N97" i="4"/>
  <c r="L97" i="4"/>
  <c r="I97" i="4"/>
  <c r="E97" i="4"/>
  <c r="J97" i="4" s="1"/>
  <c r="K97" i="4" s="1"/>
  <c r="D97" i="4"/>
  <c r="C97" i="4"/>
  <c r="B97" i="4"/>
  <c r="N96" i="4"/>
  <c r="I96" i="4"/>
  <c r="C96" i="4"/>
  <c r="D96" i="4" s="1"/>
  <c r="E96" i="4" s="1"/>
  <c r="J96" i="4" s="1"/>
  <c r="K96" i="4" s="1"/>
  <c r="L96" i="4" s="1"/>
  <c r="B96" i="4"/>
  <c r="N95" i="4"/>
  <c r="I95" i="4"/>
  <c r="C95" i="4"/>
  <c r="D95" i="4" s="1"/>
  <c r="E95" i="4" s="1"/>
  <c r="J95" i="4" s="1"/>
  <c r="K95" i="4" s="1"/>
  <c r="L95" i="4" s="1"/>
  <c r="B95" i="4"/>
  <c r="N94" i="4"/>
  <c r="K94" i="4"/>
  <c r="L94" i="4" s="1"/>
  <c r="I94" i="4"/>
  <c r="D94" i="4"/>
  <c r="E94" i="4" s="1"/>
  <c r="J94" i="4" s="1"/>
  <c r="C94" i="4"/>
  <c r="B94" i="4"/>
  <c r="N93" i="4"/>
  <c r="I93" i="4"/>
  <c r="E93" i="4"/>
  <c r="J93" i="4" s="1"/>
  <c r="K93" i="4" s="1"/>
  <c r="L93" i="4" s="1"/>
  <c r="D93" i="4"/>
  <c r="C93" i="4"/>
  <c r="B93" i="4"/>
  <c r="N92" i="4"/>
  <c r="I92" i="4"/>
  <c r="C92" i="4"/>
  <c r="D92" i="4" s="1"/>
  <c r="E92" i="4" s="1"/>
  <c r="J92" i="4" s="1"/>
  <c r="K92" i="4" s="1"/>
  <c r="L92" i="4" s="1"/>
  <c r="B92" i="4"/>
  <c r="N91" i="4"/>
  <c r="J91" i="4"/>
  <c r="K91" i="4" s="1"/>
  <c r="L91" i="4" s="1"/>
  <c r="I91" i="4"/>
  <c r="C91" i="4"/>
  <c r="D91" i="4" s="1"/>
  <c r="E91" i="4" s="1"/>
  <c r="B91" i="4"/>
  <c r="N90" i="4"/>
  <c r="I90" i="4"/>
  <c r="D90" i="4"/>
  <c r="E90" i="4" s="1"/>
  <c r="J90" i="4" s="1"/>
  <c r="K90" i="4" s="1"/>
  <c r="L90" i="4" s="1"/>
  <c r="C90" i="4"/>
  <c r="B90" i="4"/>
  <c r="N89" i="4"/>
  <c r="L89" i="4"/>
  <c r="I89" i="4"/>
  <c r="E89" i="4"/>
  <c r="J89" i="4" s="1"/>
  <c r="K89" i="4" s="1"/>
  <c r="D89" i="4"/>
  <c r="C89" i="4"/>
  <c r="B89" i="4"/>
  <c r="N88" i="4"/>
  <c r="I88" i="4"/>
  <c r="C88" i="4"/>
  <c r="D88" i="4" s="1"/>
  <c r="E88" i="4" s="1"/>
  <c r="J88" i="4" s="1"/>
  <c r="K88" i="4" s="1"/>
  <c r="L88" i="4" s="1"/>
  <c r="B88" i="4"/>
  <c r="N87" i="4"/>
  <c r="I87" i="4"/>
  <c r="C87" i="4"/>
  <c r="D87" i="4" s="1"/>
  <c r="E87" i="4" s="1"/>
  <c r="J87" i="4" s="1"/>
  <c r="K87" i="4" s="1"/>
  <c r="L87" i="4" s="1"/>
  <c r="B87" i="4"/>
  <c r="N86" i="4"/>
  <c r="K86" i="4"/>
  <c r="L86" i="4" s="1"/>
  <c r="I86" i="4"/>
  <c r="D86" i="4"/>
  <c r="E86" i="4" s="1"/>
  <c r="J86" i="4" s="1"/>
  <c r="C86" i="4"/>
  <c r="B86" i="4"/>
  <c r="N85" i="4"/>
  <c r="I85" i="4"/>
  <c r="E85" i="4"/>
  <c r="J85" i="4" s="1"/>
  <c r="K85" i="4" s="1"/>
  <c r="L85" i="4" s="1"/>
  <c r="D85" i="4"/>
  <c r="C85" i="4"/>
  <c r="B85" i="4"/>
  <c r="N84" i="4"/>
  <c r="I84" i="4"/>
  <c r="C84" i="4"/>
  <c r="D84" i="4" s="1"/>
  <c r="E84" i="4" s="1"/>
  <c r="J84" i="4" s="1"/>
  <c r="K84" i="4" s="1"/>
  <c r="L84" i="4" s="1"/>
  <c r="B84" i="4"/>
  <c r="N83" i="4"/>
  <c r="I83" i="4"/>
  <c r="C83" i="4"/>
  <c r="D83" i="4" s="1"/>
  <c r="E83" i="4" s="1"/>
  <c r="J83" i="4" s="1"/>
  <c r="K83" i="4" s="1"/>
  <c r="L83" i="4" s="1"/>
  <c r="B83" i="4"/>
  <c r="N82" i="4"/>
  <c r="I82" i="4"/>
  <c r="D82" i="4"/>
  <c r="E82" i="4" s="1"/>
  <c r="J82" i="4" s="1"/>
  <c r="K82" i="4" s="1"/>
  <c r="L82" i="4" s="1"/>
  <c r="C82" i="4"/>
  <c r="B82" i="4"/>
  <c r="N81" i="4"/>
  <c r="L81" i="4"/>
  <c r="I81" i="4"/>
  <c r="E81" i="4"/>
  <c r="J81" i="4" s="1"/>
  <c r="K81" i="4" s="1"/>
  <c r="D81" i="4"/>
  <c r="C81" i="4"/>
  <c r="B81" i="4"/>
  <c r="N80" i="4"/>
  <c r="I80" i="4"/>
  <c r="C80" i="4"/>
  <c r="D80" i="4" s="1"/>
  <c r="E80" i="4" s="1"/>
  <c r="J80" i="4" s="1"/>
  <c r="K80" i="4" s="1"/>
  <c r="L80" i="4" s="1"/>
  <c r="B80" i="4"/>
  <c r="N79" i="4"/>
  <c r="I79" i="4"/>
  <c r="C79" i="4"/>
  <c r="D79" i="4" s="1"/>
  <c r="E79" i="4" s="1"/>
  <c r="J79" i="4" s="1"/>
  <c r="K79" i="4" s="1"/>
  <c r="L79" i="4" s="1"/>
  <c r="B79" i="4"/>
  <c r="N78" i="4"/>
  <c r="K78" i="4"/>
  <c r="L78" i="4" s="1"/>
  <c r="I78" i="4"/>
  <c r="E78" i="4"/>
  <c r="J78" i="4" s="1"/>
  <c r="D78" i="4"/>
  <c r="C78" i="4"/>
  <c r="B78" i="4"/>
  <c r="N77" i="4"/>
  <c r="I77" i="4"/>
  <c r="E77" i="4"/>
  <c r="J77" i="4" s="1"/>
  <c r="K77" i="4" s="1"/>
  <c r="L77" i="4" s="1"/>
  <c r="D77" i="4"/>
  <c r="C77" i="4"/>
  <c r="B77" i="4"/>
  <c r="N76" i="4"/>
  <c r="I76" i="4"/>
  <c r="C76" i="4"/>
  <c r="D76" i="4" s="1"/>
  <c r="E76" i="4" s="1"/>
  <c r="J76" i="4" s="1"/>
  <c r="K76" i="4" s="1"/>
  <c r="L76" i="4" s="1"/>
  <c r="B76" i="4"/>
  <c r="N75" i="4"/>
  <c r="J75" i="4"/>
  <c r="K75" i="4" s="1"/>
  <c r="L75" i="4" s="1"/>
  <c r="I75" i="4"/>
  <c r="D75" i="4"/>
  <c r="E75" i="4" s="1"/>
  <c r="C75" i="4"/>
  <c r="B75" i="4"/>
  <c r="N74" i="4"/>
  <c r="I74" i="4"/>
  <c r="E74" i="4"/>
  <c r="J74" i="4" s="1"/>
  <c r="K74" i="4" s="1"/>
  <c r="L74" i="4" s="1"/>
  <c r="D74" i="4"/>
  <c r="C74" i="4"/>
  <c r="B74" i="4"/>
  <c r="N73" i="4"/>
  <c r="I73" i="4"/>
  <c r="E73" i="4"/>
  <c r="J73" i="4" s="1"/>
  <c r="K73" i="4" s="1"/>
  <c r="L73" i="4" s="1"/>
  <c r="D73" i="4"/>
  <c r="C73" i="4"/>
  <c r="B73" i="4"/>
  <c r="N72" i="4"/>
  <c r="J72" i="4"/>
  <c r="K72" i="4" s="1"/>
  <c r="L72" i="4" s="1"/>
  <c r="I72" i="4"/>
  <c r="C72" i="4"/>
  <c r="D72" i="4" s="1"/>
  <c r="E72" i="4" s="1"/>
  <c r="B72" i="4"/>
  <c r="N71" i="4"/>
  <c r="I71" i="4"/>
  <c r="D71" i="4"/>
  <c r="E71" i="4" s="1"/>
  <c r="J71" i="4" s="1"/>
  <c r="K71" i="4" s="1"/>
  <c r="L71" i="4" s="1"/>
  <c r="C71" i="4"/>
  <c r="B71" i="4"/>
  <c r="N70" i="4"/>
  <c r="I70" i="4"/>
  <c r="D70" i="4"/>
  <c r="E70" i="4" s="1"/>
  <c r="J70" i="4" s="1"/>
  <c r="K70" i="4" s="1"/>
  <c r="L70" i="4" s="1"/>
  <c r="C70" i="4"/>
  <c r="B70" i="4"/>
  <c r="N69" i="4"/>
  <c r="L69" i="4"/>
  <c r="I69" i="4"/>
  <c r="E69" i="4"/>
  <c r="J69" i="4" s="1"/>
  <c r="K69" i="4" s="1"/>
  <c r="D69" i="4"/>
  <c r="C69" i="4"/>
  <c r="B69" i="4"/>
  <c r="N68" i="4"/>
  <c r="J68" i="4"/>
  <c r="K68" i="4" s="1"/>
  <c r="L68" i="4" s="1"/>
  <c r="I68" i="4"/>
  <c r="C68" i="4"/>
  <c r="D68" i="4" s="1"/>
  <c r="E68" i="4" s="1"/>
  <c r="B68" i="4"/>
  <c r="N67" i="4"/>
  <c r="I67" i="4"/>
  <c r="C67" i="4"/>
  <c r="D67" i="4" s="1"/>
  <c r="E67" i="4" s="1"/>
  <c r="J67" i="4" s="1"/>
  <c r="K67" i="4" s="1"/>
  <c r="L67" i="4" s="1"/>
  <c r="B67" i="4"/>
  <c r="N66" i="4"/>
  <c r="I66" i="4"/>
  <c r="D66" i="4"/>
  <c r="E66" i="4" s="1"/>
  <c r="J66" i="4" s="1"/>
  <c r="K66" i="4" s="1"/>
  <c r="L66" i="4" s="1"/>
  <c r="C66" i="4"/>
  <c r="B66" i="4"/>
  <c r="N65" i="4"/>
  <c r="L65" i="4"/>
  <c r="I65" i="4"/>
  <c r="E65" i="4"/>
  <c r="J65" i="4" s="1"/>
  <c r="K65" i="4" s="1"/>
  <c r="D65" i="4"/>
  <c r="C65" i="4"/>
  <c r="B65" i="4"/>
  <c r="N64" i="4"/>
  <c r="I64" i="4"/>
  <c r="E64" i="4"/>
  <c r="J64" i="4" s="1"/>
  <c r="K64" i="4" s="1"/>
  <c r="L64" i="4" s="1"/>
  <c r="C64" i="4"/>
  <c r="D64" i="4" s="1"/>
  <c r="B64" i="4"/>
  <c r="N63" i="4"/>
  <c r="I63" i="4"/>
  <c r="C63" i="4"/>
  <c r="D63" i="4" s="1"/>
  <c r="E63" i="4" s="1"/>
  <c r="J63" i="4" s="1"/>
  <c r="K63" i="4" s="1"/>
  <c r="L63" i="4" s="1"/>
  <c r="B63" i="4"/>
  <c r="N62" i="4"/>
  <c r="I62" i="4"/>
  <c r="D62" i="4"/>
  <c r="E62" i="4" s="1"/>
  <c r="J62" i="4" s="1"/>
  <c r="K62" i="4" s="1"/>
  <c r="L62" i="4" s="1"/>
  <c r="C62" i="4"/>
  <c r="B62" i="4"/>
  <c r="N61" i="4"/>
  <c r="I61" i="4"/>
  <c r="D61" i="4"/>
  <c r="E61" i="4" s="1"/>
  <c r="J61" i="4" s="1"/>
  <c r="K61" i="4" s="1"/>
  <c r="L61" i="4" s="1"/>
  <c r="C61" i="4"/>
  <c r="B61" i="4"/>
  <c r="N60" i="4"/>
  <c r="I60" i="4"/>
  <c r="C60" i="4"/>
  <c r="D60" i="4" s="1"/>
  <c r="E60" i="4" s="1"/>
  <c r="J60" i="4" s="1"/>
  <c r="K60" i="4" s="1"/>
  <c r="L60" i="4" s="1"/>
  <c r="B60" i="4"/>
  <c r="N59" i="4"/>
  <c r="I59" i="4"/>
  <c r="C59" i="4"/>
  <c r="D59" i="4" s="1"/>
  <c r="E59" i="4" s="1"/>
  <c r="J59" i="4" s="1"/>
  <c r="K59" i="4" s="1"/>
  <c r="L59" i="4" s="1"/>
  <c r="B59" i="4"/>
  <c r="N58" i="4"/>
  <c r="I58" i="4"/>
  <c r="C58" i="4"/>
  <c r="D58" i="4" s="1"/>
  <c r="E58" i="4" s="1"/>
  <c r="J58" i="4" s="1"/>
  <c r="K58" i="4" s="1"/>
  <c r="L58" i="4" s="1"/>
  <c r="B58" i="4"/>
  <c r="N57" i="4"/>
  <c r="I57" i="4"/>
  <c r="D57" i="4"/>
  <c r="E57" i="4" s="1"/>
  <c r="J57" i="4" s="1"/>
  <c r="K57" i="4" s="1"/>
  <c r="L57" i="4" s="1"/>
  <c r="C57" i="4"/>
  <c r="B57" i="4"/>
  <c r="N56" i="4"/>
  <c r="I56" i="4"/>
  <c r="D56" i="4"/>
  <c r="E56" i="4" s="1"/>
  <c r="J56" i="4" s="1"/>
  <c r="K56" i="4" s="1"/>
  <c r="L56" i="4" s="1"/>
  <c r="C56" i="4"/>
  <c r="B56" i="4"/>
  <c r="N55" i="4"/>
  <c r="I55" i="4"/>
  <c r="E55" i="4"/>
  <c r="J55" i="4" s="1"/>
  <c r="K55" i="4" s="1"/>
  <c r="L55" i="4" s="1"/>
  <c r="D55" i="4"/>
  <c r="C55" i="4"/>
  <c r="B55" i="4"/>
  <c r="N54" i="4"/>
  <c r="I54" i="4"/>
  <c r="C54" i="4"/>
  <c r="D54" i="4" s="1"/>
  <c r="E54" i="4" s="1"/>
  <c r="J54" i="4" s="1"/>
  <c r="K54" i="4" s="1"/>
  <c r="L54" i="4" s="1"/>
  <c r="B54" i="4"/>
  <c r="N53" i="4"/>
  <c r="I53" i="4"/>
  <c r="C53" i="4"/>
  <c r="D53" i="4" s="1"/>
  <c r="E53" i="4" s="1"/>
  <c r="J53" i="4" s="1"/>
  <c r="K53" i="4" s="1"/>
  <c r="L53" i="4" s="1"/>
  <c r="B53" i="4"/>
  <c r="N52" i="4"/>
  <c r="I52" i="4"/>
  <c r="D52" i="4"/>
  <c r="E52" i="4" s="1"/>
  <c r="J52" i="4" s="1"/>
  <c r="K52" i="4" s="1"/>
  <c r="L52" i="4" s="1"/>
  <c r="C52" i="4"/>
  <c r="B52" i="4"/>
  <c r="N51" i="4"/>
  <c r="I51" i="4"/>
  <c r="E51" i="4"/>
  <c r="J51" i="4" s="1"/>
  <c r="K51" i="4" s="1"/>
  <c r="L51" i="4" s="1"/>
  <c r="D51" i="4"/>
  <c r="C51" i="4"/>
  <c r="B51" i="4"/>
  <c r="N50" i="4"/>
  <c r="I50" i="4"/>
  <c r="C50" i="4"/>
  <c r="D50" i="4" s="1"/>
  <c r="E50" i="4" s="1"/>
  <c r="J50" i="4" s="1"/>
  <c r="K50" i="4" s="1"/>
  <c r="L50" i="4" s="1"/>
  <c r="B50" i="4"/>
  <c r="N49" i="4"/>
  <c r="I49" i="4"/>
  <c r="C49" i="4"/>
  <c r="D49" i="4" s="1"/>
  <c r="E49" i="4" s="1"/>
  <c r="J49" i="4" s="1"/>
  <c r="K49" i="4" s="1"/>
  <c r="L49" i="4" s="1"/>
  <c r="B49" i="4"/>
  <c r="N48" i="4"/>
  <c r="I48" i="4"/>
  <c r="D48" i="4"/>
  <c r="E48" i="4" s="1"/>
  <c r="J48" i="4" s="1"/>
  <c r="K48" i="4" s="1"/>
  <c r="L48" i="4" s="1"/>
  <c r="C48" i="4"/>
  <c r="B48" i="4"/>
  <c r="N47" i="4"/>
  <c r="I47" i="4"/>
  <c r="E47" i="4"/>
  <c r="J47" i="4" s="1"/>
  <c r="K47" i="4" s="1"/>
  <c r="L47" i="4" s="1"/>
  <c r="D47" i="4"/>
  <c r="C47" i="4"/>
  <c r="B47" i="4"/>
  <c r="N46" i="4"/>
  <c r="I46" i="4"/>
  <c r="C46" i="4"/>
  <c r="D46" i="4" s="1"/>
  <c r="E46" i="4" s="1"/>
  <c r="J46" i="4" s="1"/>
  <c r="K46" i="4" s="1"/>
  <c r="L46" i="4" s="1"/>
  <c r="B46" i="4"/>
  <c r="N45" i="4"/>
  <c r="I45" i="4"/>
  <c r="C45" i="4"/>
  <c r="D45" i="4" s="1"/>
  <c r="E45" i="4" s="1"/>
  <c r="J45" i="4" s="1"/>
  <c r="K45" i="4" s="1"/>
  <c r="L45" i="4" s="1"/>
  <c r="B45" i="4"/>
  <c r="N44" i="4"/>
  <c r="I44" i="4"/>
  <c r="D44" i="4"/>
  <c r="E44" i="4" s="1"/>
  <c r="J44" i="4" s="1"/>
  <c r="K44" i="4" s="1"/>
  <c r="L44" i="4" s="1"/>
  <c r="C44" i="4"/>
  <c r="B44" i="4"/>
  <c r="N43" i="4"/>
  <c r="I43" i="4"/>
  <c r="E43" i="4"/>
  <c r="J43" i="4" s="1"/>
  <c r="K43" i="4" s="1"/>
  <c r="L43" i="4" s="1"/>
  <c r="D43" i="4"/>
  <c r="C43" i="4"/>
  <c r="B43" i="4"/>
  <c r="N42" i="4"/>
  <c r="I42" i="4"/>
  <c r="C42" i="4"/>
  <c r="D42" i="4" s="1"/>
  <c r="E42" i="4" s="1"/>
  <c r="J42" i="4" s="1"/>
  <c r="K42" i="4" s="1"/>
  <c r="L42" i="4" s="1"/>
  <c r="B42" i="4"/>
  <c r="N41" i="4"/>
  <c r="I41" i="4"/>
  <c r="C41" i="4"/>
  <c r="D41" i="4" s="1"/>
  <c r="E41" i="4" s="1"/>
  <c r="J41" i="4" s="1"/>
  <c r="K41" i="4" s="1"/>
  <c r="L41" i="4" s="1"/>
  <c r="B41" i="4"/>
  <c r="N40" i="4"/>
  <c r="I40" i="4"/>
  <c r="D40" i="4"/>
  <c r="E40" i="4" s="1"/>
  <c r="J40" i="4" s="1"/>
  <c r="K40" i="4" s="1"/>
  <c r="L40" i="4" s="1"/>
  <c r="C40" i="4"/>
  <c r="B40" i="4"/>
  <c r="N39" i="4"/>
  <c r="I39" i="4"/>
  <c r="E39" i="4"/>
  <c r="J39" i="4" s="1"/>
  <c r="K39" i="4" s="1"/>
  <c r="L39" i="4" s="1"/>
  <c r="D39" i="4"/>
  <c r="C39" i="4"/>
  <c r="B39" i="4"/>
  <c r="N38" i="4"/>
  <c r="I38" i="4"/>
  <c r="C38" i="4"/>
  <c r="D38" i="4" s="1"/>
  <c r="E38" i="4" s="1"/>
  <c r="J38" i="4" s="1"/>
  <c r="K38" i="4" s="1"/>
  <c r="L38" i="4" s="1"/>
  <c r="B38" i="4"/>
  <c r="I37" i="4"/>
  <c r="C37" i="4"/>
  <c r="D37" i="4" s="1"/>
  <c r="E37" i="4" s="1"/>
  <c r="J37" i="4" s="1"/>
  <c r="K37" i="4" s="1"/>
  <c r="B37" i="4"/>
  <c r="I36" i="4"/>
  <c r="D36" i="4"/>
  <c r="E36" i="4" s="1"/>
  <c r="J36" i="4" s="1"/>
  <c r="K36" i="4" s="1"/>
  <c r="C36" i="4"/>
  <c r="B36" i="4"/>
  <c r="I35" i="4"/>
  <c r="E35" i="4"/>
  <c r="J35" i="4" s="1"/>
  <c r="K35" i="4" s="1"/>
  <c r="D35" i="4"/>
  <c r="C35" i="4"/>
  <c r="B35" i="4"/>
  <c r="I34" i="4"/>
  <c r="C34" i="4"/>
  <c r="D34" i="4" s="1"/>
  <c r="E34" i="4" s="1"/>
  <c r="J34" i="4" s="1"/>
  <c r="K34" i="4" s="1"/>
  <c r="B34" i="4"/>
  <c r="I33" i="4"/>
  <c r="C33" i="4"/>
  <c r="D33" i="4" s="1"/>
  <c r="E33" i="4" s="1"/>
  <c r="J33" i="4" s="1"/>
  <c r="K33" i="4" s="1"/>
  <c r="B33" i="4"/>
  <c r="I32" i="4"/>
  <c r="D32" i="4"/>
  <c r="E32" i="4" s="1"/>
  <c r="J32" i="4" s="1"/>
  <c r="K32" i="4" s="1"/>
  <c r="C32" i="4"/>
  <c r="B32" i="4"/>
  <c r="I31" i="4"/>
  <c r="E31" i="4"/>
  <c r="J31" i="4" s="1"/>
  <c r="K31" i="4" s="1"/>
  <c r="D31" i="4"/>
  <c r="C31" i="4"/>
  <c r="B31" i="4"/>
  <c r="I30" i="4"/>
  <c r="C30" i="4"/>
  <c r="D30" i="4" s="1"/>
  <c r="E30" i="4" s="1"/>
  <c r="J30" i="4" s="1"/>
  <c r="K30" i="4" s="1"/>
  <c r="B30" i="4"/>
  <c r="I29" i="4"/>
  <c r="C29" i="4"/>
  <c r="D29" i="4" s="1"/>
  <c r="E29" i="4" s="1"/>
  <c r="J29" i="4" s="1"/>
  <c r="K29" i="4" s="1"/>
  <c r="B29" i="4"/>
  <c r="I28" i="4"/>
  <c r="D28" i="4"/>
  <c r="E28" i="4" s="1"/>
  <c r="J28" i="4" s="1"/>
  <c r="K28" i="4" s="1"/>
  <c r="C28" i="4"/>
  <c r="B28" i="4"/>
  <c r="I27" i="4"/>
  <c r="E27" i="4"/>
  <c r="J27" i="4" s="1"/>
  <c r="K27" i="4" s="1"/>
  <c r="D27" i="4"/>
  <c r="C27" i="4"/>
  <c r="B27" i="4"/>
  <c r="I26" i="4"/>
  <c r="C26" i="4"/>
  <c r="D26" i="4" s="1"/>
  <c r="E26" i="4" s="1"/>
  <c r="J26" i="4" s="1"/>
  <c r="K26" i="4" s="1"/>
  <c r="B26" i="4"/>
  <c r="I25" i="4"/>
  <c r="C25" i="4"/>
  <c r="D25" i="4" s="1"/>
  <c r="E25" i="4" s="1"/>
  <c r="J25" i="4" s="1"/>
  <c r="K25" i="4" s="1"/>
  <c r="B25" i="4"/>
  <c r="I24" i="4"/>
  <c r="D24" i="4"/>
  <c r="E24" i="4" s="1"/>
  <c r="J24" i="4" s="1"/>
  <c r="K24" i="4" s="1"/>
  <c r="C24" i="4"/>
  <c r="B24" i="4"/>
  <c r="I23" i="4"/>
  <c r="E23" i="4"/>
  <c r="J23" i="4" s="1"/>
  <c r="K23" i="4" s="1"/>
  <c r="D23" i="4"/>
  <c r="C23" i="4"/>
  <c r="B23" i="4"/>
  <c r="I22" i="4"/>
  <c r="C22" i="4"/>
  <c r="D22" i="4" s="1"/>
  <c r="E22" i="4" s="1"/>
  <c r="J22" i="4" s="1"/>
  <c r="K22" i="4" s="1"/>
  <c r="B22" i="4"/>
  <c r="I21" i="4"/>
  <c r="C21" i="4"/>
  <c r="D21" i="4" s="1"/>
  <c r="E21" i="4" s="1"/>
  <c r="J21" i="4" s="1"/>
  <c r="K21" i="4" s="1"/>
  <c r="B21" i="4"/>
  <c r="I20" i="4"/>
  <c r="D20" i="4"/>
  <c r="E20" i="4" s="1"/>
  <c r="J20" i="4" s="1"/>
  <c r="K20" i="4" s="1"/>
  <c r="C20" i="4"/>
  <c r="B20" i="4"/>
  <c r="I19" i="4"/>
  <c r="E19" i="4"/>
  <c r="J19" i="4" s="1"/>
  <c r="K19" i="4" s="1"/>
  <c r="D19" i="4"/>
  <c r="C19" i="4"/>
  <c r="B19" i="4"/>
  <c r="I18" i="4"/>
  <c r="C18" i="4"/>
  <c r="D18" i="4" s="1"/>
  <c r="E18" i="4" s="1"/>
  <c r="J18" i="4" s="1"/>
  <c r="K18" i="4" s="1"/>
  <c r="B18" i="4"/>
  <c r="I17" i="4"/>
  <c r="C17" i="4"/>
  <c r="D17" i="4" s="1"/>
  <c r="E17" i="4" s="1"/>
  <c r="J17" i="4" s="1"/>
  <c r="K17" i="4" s="1"/>
  <c r="B17" i="4"/>
  <c r="I16" i="4"/>
  <c r="D16" i="4"/>
  <c r="E16" i="4" s="1"/>
  <c r="J16" i="4" s="1"/>
  <c r="K16" i="4" s="1"/>
  <c r="C16" i="4"/>
  <c r="B16" i="4"/>
  <c r="I15" i="4"/>
  <c r="E15" i="4"/>
  <c r="J15" i="4" s="1"/>
  <c r="K15" i="4" s="1"/>
  <c r="D15" i="4"/>
  <c r="C15" i="4"/>
  <c r="B15" i="4"/>
  <c r="I14" i="4"/>
  <c r="C14" i="4"/>
  <c r="D14" i="4" s="1"/>
  <c r="E14" i="4" s="1"/>
  <c r="J14" i="4" s="1"/>
  <c r="K14" i="4" s="1"/>
  <c r="B14" i="4"/>
  <c r="I13" i="4"/>
  <c r="C13" i="4"/>
  <c r="D13" i="4" s="1"/>
  <c r="E13" i="4" s="1"/>
  <c r="J13" i="4" s="1"/>
  <c r="K13" i="4" s="1"/>
  <c r="B13" i="4"/>
  <c r="I12" i="4"/>
  <c r="D12" i="4"/>
  <c r="E12" i="4" s="1"/>
  <c r="J12" i="4" s="1"/>
  <c r="K12" i="4" s="1"/>
  <c r="C12" i="4"/>
  <c r="B12" i="4"/>
  <c r="I11" i="4"/>
  <c r="E11" i="4"/>
  <c r="J11" i="4" s="1"/>
  <c r="K11" i="4" s="1"/>
  <c r="D11" i="4"/>
  <c r="C11" i="4"/>
  <c r="B11" i="4"/>
  <c r="I10" i="4"/>
  <c r="C10" i="4"/>
  <c r="D10" i="4" s="1"/>
  <c r="E10" i="4" s="1"/>
  <c r="J10" i="4" s="1"/>
  <c r="K10" i="4" s="1"/>
  <c r="B10" i="4"/>
  <c r="I9" i="4"/>
  <c r="C9" i="4"/>
  <c r="D9" i="4" s="1"/>
  <c r="E9" i="4" s="1"/>
  <c r="J9" i="4" s="1"/>
  <c r="K9" i="4" s="1"/>
  <c r="B9" i="4"/>
  <c r="I8" i="4"/>
  <c r="D8" i="4"/>
  <c r="E8" i="4" s="1"/>
  <c r="J8" i="4" s="1"/>
  <c r="K8" i="4" s="1"/>
  <c r="C8" i="4"/>
  <c r="B8" i="4"/>
  <c r="E36" i="2"/>
  <c r="E35" i="2"/>
  <c r="E34" i="2"/>
  <c r="B18" i="2"/>
  <c r="B17" i="2"/>
  <c r="B16" i="2"/>
  <c r="B10" i="2"/>
  <c r="L26" i="4" l="1"/>
  <c r="N26" i="4"/>
  <c r="D11" i="5"/>
  <c r="D10" i="5"/>
  <c r="N9" i="4"/>
  <c r="L9" i="4"/>
  <c r="D14" i="5"/>
  <c r="L11" i="4"/>
  <c r="N11" i="4"/>
  <c r="D15" i="5"/>
  <c r="N12" i="4"/>
  <c r="L12" i="4"/>
  <c r="L22" i="4"/>
  <c r="N22" i="4"/>
  <c r="N25" i="4"/>
  <c r="L25" i="4"/>
  <c r="L27" i="4"/>
  <c r="N27" i="4"/>
  <c r="N28" i="4"/>
  <c r="L28" i="4"/>
  <c r="L10" i="4"/>
  <c r="N10" i="4"/>
  <c r="N29" i="4"/>
  <c r="L29" i="4"/>
  <c r="L31" i="4"/>
  <c r="N31" i="4"/>
  <c r="D8" i="5"/>
  <c r="D9" i="5"/>
  <c r="B13" i="2"/>
  <c r="B11" i="2"/>
  <c r="N8" i="4"/>
  <c r="E14" i="2"/>
  <c r="E12" i="2"/>
  <c r="B14" i="2"/>
  <c r="B12" i="2"/>
  <c r="E13" i="2"/>
  <c r="E11" i="2"/>
  <c r="L8" i="4"/>
  <c r="L18" i="4"/>
  <c r="N18" i="4"/>
  <c r="N21" i="4"/>
  <c r="L21" i="4"/>
  <c r="N23" i="4"/>
  <c r="L23" i="4"/>
  <c r="D16" i="5"/>
  <c r="N24" i="4"/>
  <c r="L24" i="4"/>
  <c r="L34" i="4"/>
  <c r="N34" i="4"/>
  <c r="N37" i="4"/>
  <c r="L37" i="4"/>
  <c r="N13" i="4"/>
  <c r="L13" i="4"/>
  <c r="D12" i="5"/>
  <c r="N15" i="4"/>
  <c r="L15" i="4"/>
  <c r="N16" i="4"/>
  <c r="L16" i="4"/>
  <c r="L14" i="4"/>
  <c r="N14" i="4"/>
  <c r="D13" i="5"/>
  <c r="N17" i="4"/>
  <c r="L17" i="4"/>
  <c r="L19" i="4"/>
  <c r="N19" i="4"/>
  <c r="D17" i="5"/>
  <c r="N20" i="4"/>
  <c r="L20" i="4"/>
  <c r="L30" i="4"/>
  <c r="N30" i="4"/>
  <c r="N33" i="4"/>
  <c r="L33" i="4"/>
  <c r="N35" i="4"/>
  <c r="L35" i="4"/>
  <c r="N36" i="4"/>
  <c r="L36" i="4"/>
  <c r="N32" i="4"/>
  <c r="L32" i="4"/>
  <c r="B15" i="2" l="1"/>
</calcChain>
</file>

<file path=xl/sharedStrings.xml><?xml version="1.0" encoding="utf-8"?>
<sst xmlns="http://schemas.openxmlformats.org/spreadsheetml/2006/main" count="829" uniqueCount="378">
  <si>
    <t>How to use this workbook</t>
  </si>
  <si>
    <t>1) Vendor_Inventory: Enter or update your vendors. Add rows as needed (keep Vendor ID unique).
2) Criticality: Select the 1/3/5 scores for Data Sensitivity, Operational Dependency, and Regulatory/Compliance Impact. Service Dependency is calculated automatically from the Service Criticality text using keyword grouping.
3) Vendor_Risks: Capture key risks for High/Critical vendors first. Inherent/Residual scores and ratings are calculated.
4) Issues_Actions: Track remediation actions and status.
5) Dashboard: Review counts, upcoming reviews, high residual risks, and open issues (updates automatically).</t>
  </si>
  <si>
    <t>Branding / Logo</t>
  </si>
  <si>
    <t>To replace the logo: click the logo image &gt; Picture Format (or right‑click) &gt; Change Picture &gt; From a file. Use your organization’s logo (PNG recommended).</t>
  </si>
  <si>
    <t>Color conventions</t>
  </si>
  <si>
    <t>Blue text cells = inputs you can change. Black text cells = formulas/calculations.</t>
  </si>
  <si>
    <t>Service Dependency keyword logic (edit if needed)</t>
  </si>
  <si>
    <t>Service Criticality text is grouped as: Critical (score 5), Important (score 3), Low (score 1) based on keywords. You can tune keywords in the Criticality sheet formula if desired.</t>
  </si>
  <si>
    <t>Vendor Risk Dashboard</t>
  </si>
  <si>
    <t>Key metrics</t>
  </si>
  <si>
    <t>Criticality distribution</t>
  </si>
  <si>
    <t>Total vendors</t>
  </si>
  <si>
    <t>Tier</t>
  </si>
  <si>
    <t>Count</t>
  </si>
  <si>
    <t>Critical vendors</t>
  </si>
  <si>
    <t>Critical</t>
  </si>
  <si>
    <t>High vendors</t>
  </si>
  <si>
    <t>High</t>
  </si>
  <si>
    <t>Medium vendors</t>
  </si>
  <si>
    <t>Medium</t>
  </si>
  <si>
    <t>Low vendors</t>
  </si>
  <si>
    <t>Low</t>
  </si>
  <si>
    <t>Vendors due for review (next 30 days)</t>
  </si>
  <si>
    <t>Total vendor risks logged</t>
  </si>
  <si>
    <t>High residual risks</t>
  </si>
  <si>
    <t>Open issues</t>
  </si>
  <si>
    <t>Residual risk ratings</t>
  </si>
  <si>
    <t>Rating</t>
  </si>
  <si>
    <t>Vendor Inventory (edit blue input cells)</t>
  </si>
  <si>
    <t>Vendor ID</t>
  </si>
  <si>
    <t>Vendor Name</t>
  </si>
  <si>
    <t>Vendor Category</t>
  </si>
  <si>
    <t>Business Function Supported</t>
  </si>
  <si>
    <t>Data Access Level</t>
  </si>
  <si>
    <t>Data Types Accessed</t>
  </si>
  <si>
    <t>System / Network Access</t>
  </si>
  <si>
    <t>Service Criticality (business language)</t>
  </si>
  <si>
    <t>Internal Vendor Owner</t>
  </si>
  <si>
    <t>Contract Owner</t>
  </si>
  <si>
    <t>Primary Region / Country</t>
  </si>
  <si>
    <t>Contract Start Date</t>
  </si>
  <si>
    <t>Contract End Date</t>
  </si>
  <si>
    <t>Review Notes</t>
  </si>
  <si>
    <t>V-001</t>
  </si>
  <si>
    <t>Payroll SaaS Provider</t>
  </si>
  <si>
    <t>SaaS</t>
  </si>
  <si>
    <t>HR</t>
  </si>
  <si>
    <t>Regulated</t>
  </si>
  <si>
    <t>PII, Financial</t>
  </si>
  <si>
    <t>API / Service Account</t>
  </si>
  <si>
    <t>Payroll processing is business-critical and time-sensitive</t>
  </si>
  <si>
    <t>HR Manager</t>
  </si>
  <si>
    <t>Finance Director</t>
  </si>
  <si>
    <t>Canada</t>
  </si>
  <si>
    <t>2023-01-01</t>
  </si>
  <si>
    <t>2026-01-01</t>
  </si>
  <si>
    <t>SOC report available</t>
  </si>
  <si>
    <t>V-002</t>
  </si>
  <si>
    <t>Cloud Infrastructure Provider</t>
  </si>
  <si>
    <t>Cloud Service Provider</t>
  </si>
  <si>
    <t>IT Operations</t>
  </si>
  <si>
    <t>Confidential</t>
  </si>
  <si>
    <t>System logs, credentials</t>
  </si>
  <si>
    <t>Admin-level</t>
  </si>
  <si>
    <t>Core hosting platform for applications</t>
  </si>
  <si>
    <t>IT Manager</t>
  </si>
  <si>
    <t>CIO</t>
  </si>
  <si>
    <t>US</t>
  </si>
  <si>
    <t>2022-06-01</t>
  </si>
  <si>
    <t>2025-06-01</t>
  </si>
  <si>
    <t>ISO 27001 certified</t>
  </si>
  <si>
    <t>V-003</t>
  </si>
  <si>
    <t>CRM Platform</t>
  </si>
  <si>
    <t>Sales</t>
  </si>
  <si>
    <t>Customer PII</t>
  </si>
  <si>
    <t>User-level</t>
  </si>
  <si>
    <t>Primary customer relationship system</t>
  </si>
  <si>
    <t>Sales Director</t>
  </si>
  <si>
    <t>COO</t>
  </si>
  <si>
    <t>2023-03-01</t>
  </si>
  <si>
    <t>2026-03-01</t>
  </si>
  <si>
    <t>Annual review</t>
  </si>
  <si>
    <t>V-004</t>
  </si>
  <si>
    <t>Identity &amp; Access Management Tool</t>
  </si>
  <si>
    <t>IT Security</t>
  </si>
  <si>
    <t>Credentials</t>
  </si>
  <si>
    <t>Centralized access control</t>
  </si>
  <si>
    <t>Security Lead</t>
  </si>
  <si>
    <t>EU</t>
  </si>
  <si>
    <t>2022-09-01</t>
  </si>
  <si>
    <t>2025-09-01</t>
  </si>
  <si>
    <t>MFA enforced</t>
  </si>
  <si>
    <t>V-005</t>
  </si>
  <si>
    <t>Email &amp; Collaboration Platform</t>
  </si>
  <si>
    <t>Emails, documents</t>
  </si>
  <si>
    <t>Critical daily communication platform</t>
  </si>
  <si>
    <t>2021-01-01</t>
  </si>
  <si>
    <t>2024-12-31</t>
  </si>
  <si>
    <t>DLP enabled</t>
  </si>
  <si>
    <t>V-006</t>
  </si>
  <si>
    <t>Accounting Software Provider</t>
  </si>
  <si>
    <t>Finance</t>
  </si>
  <si>
    <t>Financial records</t>
  </si>
  <si>
    <t>Financial reporting and compliance</t>
  </si>
  <si>
    <t>Finance Manager</t>
  </si>
  <si>
    <t>CFO</t>
  </si>
  <si>
    <t>2023-02-01</t>
  </si>
  <si>
    <t>2026-02-01</t>
  </si>
  <si>
    <t>Backups enabled</t>
  </si>
  <si>
    <t>V-007</t>
  </si>
  <si>
    <t>Managed IT Service Provider</t>
  </si>
  <si>
    <t>Managed Services</t>
  </si>
  <si>
    <t>System data</t>
  </si>
  <si>
    <t>Provides ongoing IT support</t>
  </si>
  <si>
    <t>2022-04-01</t>
  </si>
  <si>
    <t>2025-04-01</t>
  </si>
  <si>
    <t>SLA in place</t>
  </si>
  <si>
    <t>V-008</t>
  </si>
  <si>
    <t>Payment Processing Vendor</t>
  </si>
  <si>
    <t>Payment Processor</t>
  </si>
  <si>
    <t>Cardholder data</t>
  </si>
  <si>
    <t>Enables customer payments</t>
  </si>
  <si>
    <t>2023-05-01</t>
  </si>
  <si>
    <t>2026-05-01</t>
  </si>
  <si>
    <t>PCI DSS attestation</t>
  </si>
  <si>
    <t>V-009</t>
  </si>
  <si>
    <t>HR Management System</t>
  </si>
  <si>
    <t>Employee PII</t>
  </si>
  <si>
    <t>Manages employee lifecycle</t>
  </si>
  <si>
    <t>2023-07-01</t>
  </si>
  <si>
    <t>2026-07-01</t>
  </si>
  <si>
    <t>Access reviewed quarterly</t>
  </si>
  <si>
    <t>V-010</t>
  </si>
  <si>
    <t>Backup &amp; Recovery Provider</t>
  </si>
  <si>
    <t>Backups</t>
  </si>
  <si>
    <t>Disaster recovery capability</t>
  </si>
  <si>
    <t>2022-11-01</t>
  </si>
  <si>
    <t>2025-11-01</t>
  </si>
  <si>
    <t>Restore tested annually</t>
  </si>
  <si>
    <t>V-011</t>
  </si>
  <si>
    <t>Marketing Automation Platform</t>
  </si>
  <si>
    <t>Marketing</t>
  </si>
  <si>
    <t>Internal</t>
  </si>
  <si>
    <t>Contact list</t>
  </si>
  <si>
    <t>Supports campaigns</t>
  </si>
  <si>
    <t>Marketing Lead</t>
  </si>
  <si>
    <t>2025-01-01</t>
  </si>
  <si>
    <t>Limited PII</t>
  </si>
  <si>
    <t>V-012</t>
  </si>
  <si>
    <t>Website Hosting Provider</t>
  </si>
  <si>
    <t>Web content</t>
  </si>
  <si>
    <t>Hosts public website</t>
  </si>
  <si>
    <t>2022-08-01</t>
  </si>
  <si>
    <t>2025-08-01</t>
  </si>
  <si>
    <t>Uptime monitored</t>
  </si>
  <si>
    <t>V-013</t>
  </si>
  <si>
    <t>Legal Advisory Firm</t>
  </si>
  <si>
    <t>Professional Services</t>
  </si>
  <si>
    <t>Legal</t>
  </si>
  <si>
    <t>Contracts</t>
  </si>
  <si>
    <t>None</t>
  </si>
  <si>
    <t>Legal compliance support</t>
  </si>
  <si>
    <t>Legal Counsel</t>
  </si>
  <si>
    <t>CEO</t>
  </si>
  <si>
    <t>2021-05-01</t>
  </si>
  <si>
    <t>2024-05-01</t>
  </si>
  <si>
    <t>NDA in place</t>
  </si>
  <si>
    <t>V-014</t>
  </si>
  <si>
    <t>Recruitment Platform</t>
  </si>
  <si>
    <t>Candidate PII</t>
  </si>
  <si>
    <t>Hiring support</t>
  </si>
  <si>
    <t>2023-06-01</t>
  </si>
  <si>
    <t>Limited access</t>
  </si>
  <si>
    <t>V-015</t>
  </si>
  <si>
    <t>Expense Management Tool</t>
  </si>
  <si>
    <t>Expense data</t>
  </si>
  <si>
    <t>Expense reporting</t>
  </si>
  <si>
    <t>2023-04-01</t>
  </si>
  <si>
    <t>2026-04-01</t>
  </si>
  <si>
    <t>Role-based access</t>
  </si>
  <si>
    <t>V-016</t>
  </si>
  <si>
    <t>Learning Management System</t>
  </si>
  <si>
    <t>Training records</t>
  </si>
  <si>
    <t>Employee training</t>
  </si>
  <si>
    <t>2022-10-01</t>
  </si>
  <si>
    <t>2025-10-01</t>
  </si>
  <si>
    <t>Low risk</t>
  </si>
  <si>
    <t>V-017</t>
  </si>
  <si>
    <t>Customer Support Platform</t>
  </si>
  <si>
    <t>Customer Support</t>
  </si>
  <si>
    <t>Customer data</t>
  </si>
  <si>
    <t>Ticketing system</t>
  </si>
  <si>
    <t>Support Manager</t>
  </si>
  <si>
    <t>Access reviewed</t>
  </si>
  <si>
    <t>V-018</t>
  </si>
  <si>
    <t>Document E-Signature Tool</t>
  </si>
  <si>
    <t>Signed documents</t>
  </si>
  <si>
    <t>Contract execution</t>
  </si>
  <si>
    <t>2022-03-01</t>
  </si>
  <si>
    <t>2025-03-01</t>
  </si>
  <si>
    <t>Encryption enabled</t>
  </si>
  <si>
    <t>V-019</t>
  </si>
  <si>
    <t>Analytics Platform</t>
  </si>
  <si>
    <t>Management</t>
  </si>
  <si>
    <t>Usage metrics</t>
  </si>
  <si>
    <t>Reporting insights</t>
  </si>
  <si>
    <t>Ops Lead</t>
  </si>
  <si>
    <t>2023-09-01</t>
  </si>
  <si>
    <t>2026-09-01</t>
  </si>
  <si>
    <t>Aggregated data</t>
  </si>
  <si>
    <t>V-020</t>
  </si>
  <si>
    <t>Travel Management Service</t>
  </si>
  <si>
    <t>Operations</t>
  </si>
  <si>
    <t>Booking info</t>
  </si>
  <si>
    <t>Business travel support</t>
  </si>
  <si>
    <t>Ops Manager</t>
  </si>
  <si>
    <t>2022-01-01</t>
  </si>
  <si>
    <t>Low sensitivity</t>
  </si>
  <si>
    <t>V-021</t>
  </si>
  <si>
    <t>Office Supplies Vendor</t>
  </si>
  <si>
    <t>Other</t>
  </si>
  <si>
    <t>Non-critical supplier</t>
  </si>
  <si>
    <t>Office Admin</t>
  </si>
  <si>
    <t>No data access</t>
  </si>
  <si>
    <t>V-022</t>
  </si>
  <si>
    <t>Facilities Maintenance Firm</t>
  </si>
  <si>
    <t>Facilities</t>
  </si>
  <si>
    <t>Building maintenance</t>
  </si>
  <si>
    <t>Facilities Lead</t>
  </si>
  <si>
    <t>2022-02-01</t>
  </si>
  <si>
    <t>2025-02-01</t>
  </si>
  <si>
    <t>Physical only</t>
  </si>
  <si>
    <t>V-023</t>
  </si>
  <si>
    <t>Catering Service</t>
  </si>
  <si>
    <t>Events</t>
  </si>
  <si>
    <t>Occasional service</t>
  </si>
  <si>
    <t>2024-06-01</t>
  </si>
  <si>
    <t>Event-based</t>
  </si>
  <si>
    <t>V-024</t>
  </si>
  <si>
    <t>Courier Service</t>
  </si>
  <si>
    <t>Delivery info</t>
  </si>
  <si>
    <t>Logistics support</t>
  </si>
  <si>
    <t>2022-07-01</t>
  </si>
  <si>
    <t>2025-07-01</t>
  </si>
  <si>
    <t>No system access</t>
  </si>
  <si>
    <t>V-025</t>
  </si>
  <si>
    <t>Printing Vendor</t>
  </si>
  <si>
    <t>Marketing material</t>
  </si>
  <si>
    <t>Print materials</t>
  </si>
  <si>
    <t>No digital access</t>
  </si>
  <si>
    <t>V-026</t>
  </si>
  <si>
    <t>Social Media Consultant</t>
  </si>
  <si>
    <t>Content</t>
  </si>
  <si>
    <t>Advisory only</t>
  </si>
  <si>
    <t>2024-03-01</t>
  </si>
  <si>
    <t>No credentials</t>
  </si>
  <si>
    <t>V-027</t>
  </si>
  <si>
    <t>Event Management Firm</t>
  </si>
  <si>
    <t>Attendee list</t>
  </si>
  <si>
    <t>Campaign support</t>
  </si>
  <si>
    <t>2023-08-01</t>
  </si>
  <si>
    <t>2024-08-01</t>
  </si>
  <si>
    <t>Limited scope</t>
  </si>
  <si>
    <t>V-028</t>
  </si>
  <si>
    <t>Translation Services Provider</t>
  </si>
  <si>
    <t>Documents</t>
  </si>
  <si>
    <t>Document translation</t>
  </si>
  <si>
    <t>2022-05-01</t>
  </si>
  <si>
    <t>2025-05-01</t>
  </si>
  <si>
    <t>NDA signed</t>
  </si>
  <si>
    <t>V-029</t>
  </si>
  <si>
    <t>Hardware Supplier</t>
  </si>
  <si>
    <t>Equipment procurement</t>
  </si>
  <si>
    <t>2021-09-01</t>
  </si>
  <si>
    <t>2024-09-01</t>
  </si>
  <si>
    <t>One-off orders</t>
  </si>
  <si>
    <t>V-030</t>
  </si>
  <si>
    <t>Training Content Vendor</t>
  </si>
  <si>
    <t>Training content</t>
  </si>
  <si>
    <t>Skills development</t>
  </si>
  <si>
    <t>2023-11-01</t>
  </si>
  <si>
    <t>Low impact</t>
  </si>
  <si>
    <t>Vendor Criticality (inputs in blue; tiers calculated)</t>
  </si>
  <si>
    <t>Service Criticality (text)</t>
  </si>
  <si>
    <t>Service Criticality Group</t>
  </si>
  <si>
    <t>Service Dependency Score (1/3/5)</t>
  </si>
  <si>
    <t>Data Sensitivity (1/3/5)</t>
  </si>
  <si>
    <t>Operational Dependency (1/3/5)</t>
  </si>
  <si>
    <t>Regulatory / Compliance Impact (1/3/5)</t>
  </si>
  <si>
    <t>Business Impact Score (derived)</t>
  </si>
  <si>
    <t>Overall Criticality Score</t>
  </si>
  <si>
    <t>Criticality Tier</t>
  </si>
  <si>
    <t>Review Frequency</t>
  </si>
  <si>
    <t>Last Review Date</t>
  </si>
  <si>
    <t>Next Review Date</t>
  </si>
  <si>
    <t>5</t>
  </si>
  <si>
    <t>3</t>
  </si>
  <si>
    <t>1</t>
  </si>
  <si>
    <t>Vendor Risk Register (add key risks; scoring is automatic)</t>
  </si>
  <si>
    <t>Risk ID</t>
  </si>
  <si>
    <t>Vendor Tier</t>
  </si>
  <si>
    <t>Risk Category</t>
  </si>
  <si>
    <t>Risk Description</t>
  </si>
  <si>
    <t>Inherent Likelihood (1-5)</t>
  </si>
  <si>
    <t>Inherent Impact (1-5)</t>
  </si>
  <si>
    <t>Inherent Score</t>
  </si>
  <si>
    <t>Existing Controls (summary)</t>
  </si>
  <si>
    <t>Control Effectiveness (1-5)</t>
  </si>
  <si>
    <t>Residual Likelihood (1-5)</t>
  </si>
  <si>
    <t>Residual Impact (1-5)</t>
  </si>
  <si>
    <t>Residual Score</t>
  </si>
  <si>
    <t>Residual Rating</t>
  </si>
  <si>
    <t>Risk Owner</t>
  </si>
  <si>
    <t>Mitigation Needed (Y/N)</t>
  </si>
  <si>
    <t>Linked to Enterprise Risk Register? (Y/N)</t>
  </si>
  <si>
    <t>Notes</t>
  </si>
  <si>
    <t>Privacy</t>
  </si>
  <si>
    <t>Payroll provider processes regulated employee PII; breach could cause legal and reputational impact.</t>
  </si>
  <si>
    <t>4</t>
  </si>
  <si>
    <t>MFA, role-based access, encryption at rest/in transit</t>
  </si>
  <si>
    <t>Yes</t>
  </si>
  <si>
    <t>Operational</t>
  </si>
  <si>
    <t>Payroll outage could delay payments and create employee relations issues.</t>
  </si>
  <si>
    <t>BCP documented; support SLA</t>
  </si>
  <si>
    <t>Security</t>
  </si>
  <si>
    <t>Cloud admin compromise could lead to unauthorized access to production systems.</t>
  </si>
  <si>
    <t>MFA, least privilege, logging/monitoring</t>
  </si>
  <si>
    <t>Cloud region outage could impact service availability.</t>
  </si>
  <si>
    <t>Multi-AZ architecture; backup/recovery</t>
  </si>
  <si>
    <t>Compliance</t>
  </si>
  <si>
    <t>Payment processor non-compliance (PCI) could create regulatory exposure.</t>
  </si>
  <si>
    <t>PCI DSS attestation; contract clauses</t>
  </si>
  <si>
    <t>Backup failures could prevent timely recovery after ransomware.</t>
  </si>
  <si>
    <t>Restore tests; immutable backups</t>
  </si>
  <si>
    <t>IAM misconfiguration could enable privilege escalation.</t>
  </si>
  <si>
    <t>Policy reviews; separation of duties</t>
  </si>
  <si>
    <t>Email compromise (phishing) could lead to account takeover.</t>
  </si>
  <si>
    <t>MFA, user training, DMARC</t>
  </si>
  <si>
    <t>Support platform stores customer data; improper access could leak PII.</t>
  </si>
  <si>
    <t>RBAC, audit logs</t>
  </si>
  <si>
    <t>Legal advisory mis-handling of confidential contracts.</t>
  </si>
  <si>
    <t>NDA; secure file transfer</t>
  </si>
  <si>
    <t>Vendor Issues &amp; Actions (track remediation and status)</t>
  </si>
  <si>
    <t>Issue ID</t>
  </si>
  <si>
    <t>Related Risk ID</t>
  </si>
  <si>
    <t>Issue Description</t>
  </si>
  <si>
    <t>Recommended Action</t>
  </si>
  <si>
    <t>Action Owner</t>
  </si>
  <si>
    <t>Target Date</t>
  </si>
  <si>
    <t>Status</t>
  </si>
  <si>
    <t>Closure Date</t>
  </si>
  <si>
    <t>R-0003</t>
  </si>
  <si>
    <t>Privilege reviews not documented for cloud admins</t>
  </si>
  <si>
    <t>Implement quarterly privileged access reviews; retain evidence</t>
  </si>
  <si>
    <t>2026-02-09</t>
  </si>
  <si>
    <t>Open</t>
  </si>
  <si>
    <t>R-0005</t>
  </si>
  <si>
    <t>PCI attestation not refreshed</t>
  </si>
  <si>
    <t>Obtain updated PCI AoC and file in vendor record</t>
  </si>
  <si>
    <t>2026-01-25</t>
  </si>
  <si>
    <t>In Progress</t>
  </si>
  <si>
    <t>R-0008</t>
  </si>
  <si>
    <t>Phishing simulation coverage limited</t>
  </si>
  <si>
    <t>Run quarterly phishing simulations and track completion</t>
  </si>
  <si>
    <t>2026-02-24</t>
  </si>
  <si>
    <t>VendorCategory</t>
  </si>
  <si>
    <t>BusinessFunction</t>
  </si>
  <si>
    <t>DataAccessLevel</t>
  </si>
  <si>
    <t>SystemAccess</t>
  </si>
  <si>
    <t>Score135</t>
  </si>
  <si>
    <t>RiskCategory</t>
  </si>
  <si>
    <t>LikelihoodImpact</t>
  </si>
  <si>
    <t>YesNo</t>
  </si>
  <si>
    <t>2</t>
  </si>
  <si>
    <t>No</t>
  </si>
  <si>
    <t>IT Service Provider</t>
  </si>
  <si>
    <t>Closed</t>
  </si>
  <si>
    <t>Financial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</si>
</sst>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scheme val="minor"/>
    </font>
    <font>
      <b/>
      <sz val="11"/>
      <color rgb="FF1F2A44"/>
      <name val="Calibri"/>
    </font>
    <font>
      <b/>
      <sz val="18"/>
      <color rgb="FF1F2A44"/>
      <name val="Calibri"/>
    </font>
    <font>
      <sz val="11"/>
      <color rgb="FF1F2A44"/>
      <name val="Calibri"/>
    </font>
    <font>
      <b/>
      <sz val="12"/>
      <color rgb="FF1F2A44"/>
      <name val="Calibri"/>
    </font>
    <font>
      <b/>
      <sz val="11"/>
      <color rgb="FFFFFFFF"/>
      <name val="Calibri"/>
    </font>
    <font>
      <sz val="11"/>
      <color rgb="FF0033CC"/>
      <name val="Calibri"/>
    </font>
    <font>
      <sz val="11"/>
      <color rgb="FF000000"/>
      <name val="Calibri"/>
    </font>
  </fonts>
  <fills count="6">
    <fill>
      <patternFill patternType="none"/>
    </fill>
    <fill>
      <patternFill patternType="gray125"/>
    </fill>
    <fill>
      <patternFill patternType="solid">
        <fgColor rgb="FF1F2A44"/>
      </patternFill>
    </fill>
    <fill>
      <patternFill patternType="solid">
        <fgColor rgb="FFEAF3FF"/>
      </patternFill>
    </fill>
    <fill>
      <patternFill patternType="solid">
        <fgColor rgb="FFF6F8FB"/>
      </patternFill>
    </fill>
    <fill>
      <patternFill patternType="solid">
        <fgColor rgb="FFE9EEF6"/>
      </patternFill>
    </fill>
  </fills>
  <borders count="2">
    <border>
      <left/>
      <right/>
      <top/>
      <bottom/>
      <diagonal/>
    </border>
    <border>
      <left style="thin">
        <color rgb="FFAAB3C2"/>
      </left>
      <right style="thin">
        <color rgb="FFAAB3C2"/>
      </right>
      <top style="thin">
        <color rgb="FFAAB3C2"/>
      </top>
      <bottom style="thin">
        <color rgb="FFAAB3C2"/>
      </bottom>
      <diagonal/>
    </border>
  </borders>
  <cellStyleXfs count="1">
    <xf numFmtId="0" fontId="0" fillId="0" borderId="0"/>
  </cellStyleXfs>
  <cellXfs count="24">
    <xf numFmtId="0" fontId="0" fillId="0" borderId="0" xfId="0"/>
    <xf numFmtId="0" fontId="2"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center"/>
    </xf>
    <xf numFmtId="0" fontId="4" fillId="0" borderId="0" xfId="0" applyFont="1"/>
    <xf numFmtId="0" fontId="3" fillId="0" borderId="0" xfId="0" applyFont="1"/>
    <xf numFmtId="0" fontId="2" fillId="0" borderId="0" xfId="0" applyFont="1"/>
    <xf numFmtId="0" fontId="3" fillId="4" borderId="1" xfId="0" applyFont="1" applyFill="1" applyBorder="1" applyAlignment="1">
      <alignment horizontal="left" vertical="center"/>
    </xf>
    <xf numFmtId="0" fontId="7" fillId="4" borderId="1" xfId="0" applyFont="1" applyFill="1" applyBorder="1" applyAlignment="1">
      <alignment horizontal="right" vertical="center"/>
    </xf>
    <xf numFmtId="0" fontId="1" fillId="5" borderId="1" xfId="0" applyFont="1" applyFill="1" applyBorder="1"/>
    <xf numFmtId="0" fontId="7" fillId="0" borderId="1" xfId="0" applyFont="1" applyBorder="1" applyAlignment="1">
      <alignment horizontal="left" vertical="center"/>
    </xf>
    <xf numFmtId="0" fontId="7" fillId="0" borderId="1" xfId="0" applyFont="1" applyBorder="1" applyAlignment="1">
      <alignment horizontal="right" vertical="center"/>
    </xf>
    <xf numFmtId="0" fontId="1" fillId="5"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164" fontId="6" fillId="3" borderId="1" xfId="0" applyNumberFormat="1" applyFont="1" applyFill="1" applyBorder="1" applyAlignment="1">
      <alignment horizontal="left" vertical="center"/>
    </xf>
    <xf numFmtId="0" fontId="6" fillId="3" borderId="1" xfId="0" applyFont="1" applyFill="1" applyBorder="1"/>
    <xf numFmtId="0" fontId="7" fillId="0" borderId="1" xfId="0" applyFont="1" applyBorder="1" applyAlignment="1">
      <alignment horizontal="center" vertical="center"/>
    </xf>
    <xf numFmtId="0" fontId="6" fillId="3" borderId="1" xfId="0" applyFont="1" applyFill="1" applyBorder="1" applyAlignment="1">
      <alignment horizontal="center" vertical="center"/>
    </xf>
    <xf numFmtId="164" fontId="6" fillId="3" borderId="1" xfId="0" applyNumberFormat="1" applyFont="1" applyFill="1" applyBorder="1"/>
    <xf numFmtId="164" fontId="7" fillId="0" borderId="1" xfId="0" applyNumberFormat="1" applyFont="1" applyBorder="1" applyAlignment="1">
      <alignment horizontal="center" vertical="center"/>
    </xf>
    <xf numFmtId="0" fontId="7" fillId="0" borderId="1" xfId="0" applyFont="1" applyBorder="1"/>
    <xf numFmtId="0" fontId="6" fillId="3" borderId="1" xfId="0" applyFont="1" applyFill="1" applyBorder="1" applyAlignment="1">
      <alignment horizontal="left" vertical="top" wrapText="1"/>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Vendors by Criticality Tier</a:t>
            </a:r>
          </a:p>
        </c:rich>
      </c:tx>
      <c:overlay val="1"/>
    </c:title>
    <c:autoTitleDeleted val="0"/>
    <c:plotArea>
      <c:layout/>
      <c:barChart>
        <c:barDir val="col"/>
        <c:grouping val="clustered"/>
        <c:varyColors val="1"/>
        <c:ser>
          <c:idx val="0"/>
          <c:order val="0"/>
          <c:tx>
            <c:strRef>
              <c:f>Dashboard!$E$10</c:f>
              <c:strCache>
                <c:ptCount val="1"/>
                <c:pt idx="0">
                  <c:v>Count</c:v>
                </c:pt>
              </c:strCache>
            </c:strRef>
          </c:tx>
          <c:spPr>
            <a:ln>
              <a:prstDash val="solid"/>
            </a:ln>
          </c:spPr>
          <c:invertIfNegative val="1"/>
          <c:dLbls>
            <c:spPr>
              <a:noFill/>
              <a:ln>
                <a:noFill/>
              </a:ln>
              <a:effectLst/>
            </c:spPr>
            <c:showLegendKey val="1"/>
            <c:showVal val="1"/>
            <c:showCatName val="1"/>
            <c:showSerName val="1"/>
            <c:showPercent val="1"/>
            <c:showBubbleSize val="1"/>
            <c:showLeaderLines val="0"/>
            <c:extLst>
              <c:ext xmlns:c15="http://schemas.microsoft.com/office/drawing/2012/chart" uri="{CE6537A1-D6FC-4f65-9D91-7224C49458BB}">
                <c15:showLeaderLines val="0"/>
              </c:ext>
            </c:extLst>
          </c:dLbls>
          <c:cat>
            <c:strRef>
              <c:f>Dashboard!$D$11:$D$14</c:f>
              <c:strCache>
                <c:ptCount val="4"/>
                <c:pt idx="0">
                  <c:v>Critical</c:v>
                </c:pt>
                <c:pt idx="1">
                  <c:v>High</c:v>
                </c:pt>
                <c:pt idx="2">
                  <c:v>Medium</c:v>
                </c:pt>
                <c:pt idx="3">
                  <c:v>Low</c:v>
                </c:pt>
              </c:strCache>
            </c:strRef>
          </c:cat>
          <c:val>
            <c:numRef>
              <c:f>Dashboard!$E$11:$E$14</c:f>
              <c:numCache>
                <c:formatCode>General</c:formatCode>
                <c:ptCount val="4"/>
                <c:pt idx="0">
                  <c:v>0</c:v>
                </c:pt>
                <c:pt idx="1">
                  <c:v>0</c:v>
                </c:pt>
                <c:pt idx="2">
                  <c:v>0</c:v>
                </c:pt>
                <c:pt idx="3">
                  <c:v>30</c:v>
                </c:pt>
              </c:numCache>
            </c:numRef>
          </c:val>
          <c:extLst>
            <c:ext xmlns:c16="http://schemas.microsoft.com/office/drawing/2014/chart" uri="{C3380CC4-5D6E-409C-BE32-E72D297353CC}">
              <c16:uniqueId val="{00000000-607C-4DED-B993-2ABF32F4171A}"/>
            </c:ext>
          </c:extLst>
        </c:ser>
        <c:dLbls>
          <c:showLegendKey val="1"/>
          <c:showVal val="1"/>
          <c:showCatName val="1"/>
          <c:showSerName val="1"/>
          <c:showPercent val="1"/>
          <c:showBubbleSize val="1"/>
        </c:dLbls>
        <c:gapWidth val="150"/>
        <c:axId val="10"/>
        <c:axId val="100"/>
      </c:barChart>
      <c:catAx>
        <c:axId val="10"/>
        <c:scaling>
          <c:orientation val="minMax"/>
        </c:scaling>
        <c:delete val="1"/>
        <c:axPos val="b"/>
        <c:title>
          <c:tx>
            <c:rich>
              <a:bodyPr/>
              <a:lstStyle/>
              <a:p>
                <a:pPr>
                  <a:defRPr/>
                </a:pPr>
                <a:r>
                  <a:rPr lang="en-US"/>
                  <a:t>Tier</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Count</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Residual Risk Ratings</a:t>
            </a:r>
          </a:p>
        </c:rich>
      </c:tx>
      <c:overlay val="1"/>
    </c:title>
    <c:autoTitleDeleted val="0"/>
    <c:plotArea>
      <c:layout/>
      <c:pieChart>
        <c:varyColors val="1"/>
        <c:ser>
          <c:idx val="0"/>
          <c:order val="0"/>
          <c:tx>
            <c:strRef>
              <c:f>Dashboard!$E$33</c:f>
              <c:strCache>
                <c:ptCount val="1"/>
                <c:pt idx="0">
                  <c:v>Count</c:v>
                </c:pt>
              </c:strCache>
            </c:strRef>
          </c:tx>
          <c:spPr>
            <a:ln>
              <a:prstDash val="solid"/>
            </a:ln>
          </c:spPr>
          <c:dLbls>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Dashboard!$D$34:$D$36</c:f>
              <c:strCache>
                <c:ptCount val="3"/>
                <c:pt idx="0">
                  <c:v>High</c:v>
                </c:pt>
                <c:pt idx="1">
                  <c:v>Medium</c:v>
                </c:pt>
                <c:pt idx="2">
                  <c:v>Low</c:v>
                </c:pt>
              </c:strCache>
            </c:strRef>
          </c:cat>
          <c:val>
            <c:numRef>
              <c:f>Dashboard!$E$34:$E$36</c:f>
              <c:numCache>
                <c:formatCode>General</c:formatCode>
                <c:ptCount val="3"/>
                <c:pt idx="0">
                  <c:v>0</c:v>
                </c:pt>
                <c:pt idx="1">
                  <c:v>10</c:v>
                </c:pt>
                <c:pt idx="2">
                  <c:v>0</c:v>
                </c:pt>
              </c:numCache>
            </c:numRef>
          </c:val>
          <c:extLst>
            <c:ext xmlns:c16="http://schemas.microsoft.com/office/drawing/2014/chart" uri="{C3380CC4-5D6E-409C-BE32-E72D297353CC}">
              <c16:uniqueId val="{00000000-37D9-409A-99E1-2362C372B2AE}"/>
            </c:ext>
          </c:extLst>
        </c:ser>
        <c:dLbls>
          <c:showLegendKey val="1"/>
          <c:showVal val="1"/>
          <c:showCatName val="1"/>
          <c:showSerName val="1"/>
          <c:showPercent val="1"/>
          <c:showBubbleSize val="1"/>
          <c:showLeaderLines val="1"/>
        </c:dLbls>
        <c:firstSliceAng val="0"/>
      </c:pieChart>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00375" cy="733425"/>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15</xdr:row>
      <xdr:rowOff>0</xdr:rowOff>
    </xdr:from>
    <xdr:ext cx="5400000" cy="270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1196340</xdr:colOff>
      <xdr:row>38</xdr:row>
      <xdr:rowOff>106680</xdr:rowOff>
    </xdr:from>
    <xdr:ext cx="6713220" cy="4084320"/>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0</xdr:row>
      <xdr:rowOff>0</xdr:rowOff>
    </xdr:from>
    <xdr:ext cx="3000375" cy="733425"/>
    <xdr:pic>
      <xdr:nvPicPr>
        <xdr:cNvPr id="4" name="Image 3" descr="Picture">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43125" cy="523875"/>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43125" cy="523875"/>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143125" cy="523875"/>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143125" cy="523875"/>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24"/>
  <sheetViews>
    <sheetView showGridLines="0" topLeftCell="A17" workbookViewId="0"/>
  </sheetViews>
  <sheetFormatPr defaultRowHeight="14.4" x14ac:dyDescent="0.3"/>
  <cols>
    <col min="1" max="1" width="110" customWidth="1"/>
  </cols>
  <sheetData>
    <row r="6" spans="1:1" ht="23.4" x14ac:dyDescent="0.3">
      <c r="A6" s="1" t="s">
        <v>0</v>
      </c>
    </row>
    <row r="8" spans="1:1" ht="109.95" customHeight="1" x14ac:dyDescent="0.3">
      <c r="A8" s="2" t="s">
        <v>1</v>
      </c>
    </row>
    <row r="15" spans="1:1" ht="15.6" x14ac:dyDescent="0.3">
      <c r="A15" s="3" t="s">
        <v>2</v>
      </c>
    </row>
    <row r="16" spans="1:1" ht="40.049999999999997" customHeight="1" x14ac:dyDescent="0.3">
      <c r="A16" s="2" t="s">
        <v>3</v>
      </c>
    </row>
    <row r="19" spans="1:1" ht="15.6" x14ac:dyDescent="0.3">
      <c r="A19" s="4" t="s">
        <v>4</v>
      </c>
    </row>
    <row r="20" spans="1:1" x14ac:dyDescent="0.3">
      <c r="A20" s="5" t="s">
        <v>5</v>
      </c>
    </row>
    <row r="23" spans="1:1" ht="15.6" x14ac:dyDescent="0.3">
      <c r="A23" s="4" t="s">
        <v>6</v>
      </c>
    </row>
    <row r="24" spans="1:1" ht="40.049999999999997" customHeight="1" x14ac:dyDescent="0.3">
      <c r="A24" s="2" t="s">
        <v>7</v>
      </c>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E36"/>
  <sheetViews>
    <sheetView showGridLines="0" tabSelected="1" topLeftCell="A24" workbookViewId="0">
      <selection activeCell="G53" sqref="G53"/>
    </sheetView>
  </sheetViews>
  <sheetFormatPr defaultRowHeight="14.4" x14ac:dyDescent="0.3"/>
  <cols>
    <col min="1" max="1" width="42" customWidth="1"/>
    <col min="2" max="2" width="18" customWidth="1"/>
    <col min="4" max="4" width="18" customWidth="1"/>
    <col min="5" max="7" width="14" customWidth="1"/>
  </cols>
  <sheetData>
    <row r="6" spans="1:5" ht="23.4" x14ac:dyDescent="0.45">
      <c r="A6" s="6" t="s">
        <v>8</v>
      </c>
    </row>
    <row r="8" spans="1:5" ht="15.6" x14ac:dyDescent="0.3">
      <c r="A8" s="4" t="s">
        <v>9</v>
      </c>
      <c r="D8" s="4" t="s">
        <v>10</v>
      </c>
    </row>
    <row r="10" spans="1:5" x14ac:dyDescent="0.3">
      <c r="A10" s="7" t="s">
        <v>11</v>
      </c>
      <c r="B10" s="8">
        <f>COUNTA(Vendor_Inventory!$A$8:$A$207)</f>
        <v>30</v>
      </c>
      <c r="D10" s="9" t="s">
        <v>12</v>
      </c>
      <c r="E10" s="9" t="s">
        <v>13</v>
      </c>
    </row>
    <row r="11" spans="1:5" x14ac:dyDescent="0.3">
      <c r="A11" s="7" t="s">
        <v>14</v>
      </c>
      <c r="B11" s="8">
        <f>COUNTIF(Criticality!$K$8:$K$207,"Critical")</f>
        <v>0</v>
      </c>
      <c r="D11" s="10" t="s">
        <v>15</v>
      </c>
      <c r="E11" s="11">
        <f>COUNTIF(Criticality!$K$8:$K$207,"Critical")</f>
        <v>0</v>
      </c>
    </row>
    <row r="12" spans="1:5" x14ac:dyDescent="0.3">
      <c r="A12" s="7" t="s">
        <v>16</v>
      </c>
      <c r="B12" s="8">
        <f>COUNTIF(Criticality!$K$8:$K$207,"High")</f>
        <v>0</v>
      </c>
      <c r="D12" s="10" t="s">
        <v>17</v>
      </c>
      <c r="E12" s="11">
        <f>COUNTIF(Criticality!$K$8:$K$207,"High")</f>
        <v>0</v>
      </c>
    </row>
    <row r="13" spans="1:5" x14ac:dyDescent="0.3">
      <c r="A13" s="7" t="s">
        <v>18</v>
      </c>
      <c r="B13" s="8">
        <f>COUNTIF(Criticality!$K$8:$K$207,"Medium")</f>
        <v>0</v>
      </c>
      <c r="D13" s="10" t="s">
        <v>19</v>
      </c>
      <c r="E13" s="11">
        <f>COUNTIF(Criticality!$K$8:$K$207,"Medium")</f>
        <v>0</v>
      </c>
    </row>
    <row r="14" spans="1:5" x14ac:dyDescent="0.3">
      <c r="A14" s="7" t="s">
        <v>20</v>
      </c>
      <c r="B14" s="8">
        <f>COUNTIF(Criticality!$K$8:$K$207,"Low")</f>
        <v>30</v>
      </c>
      <c r="D14" s="10" t="s">
        <v>21</v>
      </c>
      <c r="E14" s="11">
        <f>COUNTIF(Criticality!$K$8:$K$207,"Low")</f>
        <v>30</v>
      </c>
    </row>
    <row r="15" spans="1:5" x14ac:dyDescent="0.3">
      <c r="A15" s="7" t="s">
        <v>22</v>
      </c>
      <c r="B15" s="8">
        <f ca="1">COUNTIFS(Criticality!$N$8:$N$207,"&gt;="&amp;TODAY(),Criticality!$N$8:$N$207,"&lt;="&amp;TODAY()+30)</f>
        <v>1</v>
      </c>
    </row>
    <row r="16" spans="1:5" x14ac:dyDescent="0.3">
      <c r="A16" s="7" t="s">
        <v>23</v>
      </c>
      <c r="B16" s="8">
        <f>COUNTA(Vendor_Risks!$A$8:$A$407)</f>
        <v>0</v>
      </c>
    </row>
    <row r="17" spans="1:4" x14ac:dyDescent="0.3">
      <c r="A17" s="7" t="s">
        <v>24</v>
      </c>
      <c r="B17" s="8">
        <f>COUNTIF(Vendor_Risks!$O$8:$O$407,"High")</f>
        <v>0</v>
      </c>
    </row>
    <row r="18" spans="1:4" x14ac:dyDescent="0.3">
      <c r="A18" s="7" t="s">
        <v>25</v>
      </c>
      <c r="B18" s="8">
        <f>COUNTIF(Issues_Actions!$I$8:$I$307,"Open")+COUNTIF(Issues_Actions!$I$8:$I$307,"In Progress")</f>
        <v>3</v>
      </c>
    </row>
    <row r="31" spans="1:4" ht="15.6" x14ac:dyDescent="0.3">
      <c r="D31" s="4" t="s">
        <v>26</v>
      </c>
    </row>
    <row r="33" spans="4:5" x14ac:dyDescent="0.3">
      <c r="D33" s="12" t="s">
        <v>27</v>
      </c>
      <c r="E33" s="12" t="s">
        <v>13</v>
      </c>
    </row>
    <row r="34" spans="4:5" x14ac:dyDescent="0.3">
      <c r="D34" s="10" t="s">
        <v>17</v>
      </c>
      <c r="E34" s="11">
        <f>COUNTIF(Vendor_Risks!$O$8:$O$407,"High")</f>
        <v>0</v>
      </c>
    </row>
    <row r="35" spans="4:5" x14ac:dyDescent="0.3">
      <c r="D35" s="10" t="s">
        <v>19</v>
      </c>
      <c r="E35" s="11">
        <f>COUNTIF(Vendor_Risks!$O$8:$O$407,"Medium")</f>
        <v>10</v>
      </c>
    </row>
    <row r="36" spans="4:5" x14ac:dyDescent="0.3">
      <c r="D36" s="10" t="s">
        <v>21</v>
      </c>
      <c r="E36" s="11">
        <f>COUNTIF(Vendor_Risks!$O$8:$O$407,"Low")</f>
        <v>0</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N207"/>
  <sheetViews>
    <sheetView showGridLines="0" workbookViewId="0">
      <pane ySplit="7" topLeftCell="A8" activePane="bottomLeft" state="frozen"/>
      <selection pane="bottomLeft"/>
    </sheetView>
  </sheetViews>
  <sheetFormatPr defaultRowHeight="14.4" x14ac:dyDescent="0.3"/>
  <cols>
    <col min="1" max="1" width="10" customWidth="1"/>
    <col min="2" max="2" width="28" customWidth="1"/>
    <col min="3" max="3" width="20" customWidth="1"/>
    <col min="4" max="4" width="24" customWidth="1"/>
    <col min="5" max="5" width="16" customWidth="1"/>
    <col min="6" max="7" width="20" customWidth="1"/>
    <col min="8" max="8" width="38" customWidth="1"/>
    <col min="9" max="9" width="20" customWidth="1"/>
    <col min="10" max="11" width="18" customWidth="1"/>
    <col min="12" max="13" width="16" customWidth="1"/>
    <col min="14" max="14" width="22" customWidth="1"/>
  </cols>
  <sheetData>
    <row r="5" spans="1:14" ht="23.4" x14ac:dyDescent="0.45">
      <c r="A5" s="6" t="s">
        <v>28</v>
      </c>
    </row>
    <row r="7" spans="1:14" x14ac:dyDescent="0.3">
      <c r="A7" s="13" t="s">
        <v>29</v>
      </c>
      <c r="B7" s="13" t="s">
        <v>30</v>
      </c>
      <c r="C7" s="13" t="s">
        <v>31</v>
      </c>
      <c r="D7" s="13" t="s">
        <v>32</v>
      </c>
      <c r="E7" s="13" t="s">
        <v>33</v>
      </c>
      <c r="F7" s="13" t="s">
        <v>34</v>
      </c>
      <c r="G7" s="13" t="s">
        <v>35</v>
      </c>
      <c r="H7" s="13" t="s">
        <v>36</v>
      </c>
      <c r="I7" s="13" t="s">
        <v>37</v>
      </c>
      <c r="J7" s="13" t="s">
        <v>38</v>
      </c>
      <c r="K7" s="13" t="s">
        <v>39</v>
      </c>
      <c r="L7" s="13" t="s">
        <v>40</v>
      </c>
      <c r="M7" s="13" t="s">
        <v>41</v>
      </c>
      <c r="N7" s="13" t="s">
        <v>42</v>
      </c>
    </row>
    <row r="8" spans="1:14" x14ac:dyDescent="0.3">
      <c r="A8" s="14" t="s">
        <v>43</v>
      </c>
      <c r="B8" s="14" t="s">
        <v>44</v>
      </c>
      <c r="C8" s="14" t="s">
        <v>45</v>
      </c>
      <c r="D8" s="14" t="s">
        <v>46</v>
      </c>
      <c r="E8" s="14" t="s">
        <v>47</v>
      </c>
      <c r="F8" s="14" t="s">
        <v>48</v>
      </c>
      <c r="G8" s="14" t="s">
        <v>49</v>
      </c>
      <c r="H8" s="14" t="s">
        <v>50</v>
      </c>
      <c r="I8" s="14" t="s">
        <v>51</v>
      </c>
      <c r="J8" s="14" t="s">
        <v>52</v>
      </c>
      <c r="K8" s="14" t="s">
        <v>53</v>
      </c>
      <c r="L8" s="15" t="s">
        <v>54</v>
      </c>
      <c r="M8" s="15" t="s">
        <v>55</v>
      </c>
      <c r="N8" s="14" t="s">
        <v>56</v>
      </c>
    </row>
    <row r="9" spans="1:14" x14ac:dyDescent="0.3">
      <c r="A9" s="14" t="s">
        <v>57</v>
      </c>
      <c r="B9" s="14" t="s">
        <v>58</v>
      </c>
      <c r="C9" s="14" t="s">
        <v>59</v>
      </c>
      <c r="D9" s="14" t="s">
        <v>60</v>
      </c>
      <c r="E9" s="14" t="s">
        <v>61</v>
      </c>
      <c r="F9" s="14" t="s">
        <v>62</v>
      </c>
      <c r="G9" s="14" t="s">
        <v>63</v>
      </c>
      <c r="H9" s="14" t="s">
        <v>64</v>
      </c>
      <c r="I9" s="14" t="s">
        <v>65</v>
      </c>
      <c r="J9" s="14" t="s">
        <v>66</v>
      </c>
      <c r="K9" s="14" t="s">
        <v>67</v>
      </c>
      <c r="L9" s="15" t="s">
        <v>68</v>
      </c>
      <c r="M9" s="15" t="s">
        <v>69</v>
      </c>
      <c r="N9" s="14" t="s">
        <v>70</v>
      </c>
    </row>
    <row r="10" spans="1:14" x14ac:dyDescent="0.3">
      <c r="A10" s="14" t="s">
        <v>71</v>
      </c>
      <c r="B10" s="14" t="s">
        <v>72</v>
      </c>
      <c r="C10" s="14" t="s">
        <v>45</v>
      </c>
      <c r="D10" s="14" t="s">
        <v>73</v>
      </c>
      <c r="E10" s="14" t="s">
        <v>61</v>
      </c>
      <c r="F10" s="14" t="s">
        <v>74</v>
      </c>
      <c r="G10" s="14" t="s">
        <v>75</v>
      </c>
      <c r="H10" s="14" t="s">
        <v>76</v>
      </c>
      <c r="I10" s="14" t="s">
        <v>77</v>
      </c>
      <c r="J10" s="14" t="s">
        <v>78</v>
      </c>
      <c r="K10" s="14" t="s">
        <v>67</v>
      </c>
      <c r="L10" s="15" t="s">
        <v>79</v>
      </c>
      <c r="M10" s="15" t="s">
        <v>80</v>
      </c>
      <c r="N10" s="14" t="s">
        <v>81</v>
      </c>
    </row>
    <row r="11" spans="1:14" x14ac:dyDescent="0.3">
      <c r="A11" s="14" t="s">
        <v>82</v>
      </c>
      <c r="B11" s="14" t="s">
        <v>83</v>
      </c>
      <c r="C11" s="14" t="s">
        <v>45</v>
      </c>
      <c r="D11" s="14" t="s">
        <v>84</v>
      </c>
      <c r="E11" s="14" t="s">
        <v>61</v>
      </c>
      <c r="F11" s="14" t="s">
        <v>85</v>
      </c>
      <c r="G11" s="14" t="s">
        <v>49</v>
      </c>
      <c r="H11" s="14" t="s">
        <v>86</v>
      </c>
      <c r="I11" s="14" t="s">
        <v>87</v>
      </c>
      <c r="J11" s="14" t="s">
        <v>66</v>
      </c>
      <c r="K11" s="14" t="s">
        <v>88</v>
      </c>
      <c r="L11" s="15" t="s">
        <v>89</v>
      </c>
      <c r="M11" s="15" t="s">
        <v>90</v>
      </c>
      <c r="N11" s="14" t="s">
        <v>91</v>
      </c>
    </row>
    <row r="12" spans="1:14" x14ac:dyDescent="0.3">
      <c r="A12" s="14" t="s">
        <v>92</v>
      </c>
      <c r="B12" s="14" t="s">
        <v>93</v>
      </c>
      <c r="C12" s="14" t="s">
        <v>45</v>
      </c>
      <c r="D12" s="14" t="s">
        <v>60</v>
      </c>
      <c r="E12" s="14" t="s">
        <v>61</v>
      </c>
      <c r="F12" s="14" t="s">
        <v>94</v>
      </c>
      <c r="G12" s="14" t="s">
        <v>75</v>
      </c>
      <c r="H12" s="14" t="s">
        <v>95</v>
      </c>
      <c r="I12" s="14" t="s">
        <v>65</v>
      </c>
      <c r="J12" s="14" t="s">
        <v>78</v>
      </c>
      <c r="K12" s="14" t="s">
        <v>67</v>
      </c>
      <c r="L12" s="15" t="s">
        <v>96</v>
      </c>
      <c r="M12" s="15" t="s">
        <v>97</v>
      </c>
      <c r="N12" s="14" t="s">
        <v>98</v>
      </c>
    </row>
    <row r="13" spans="1:14" x14ac:dyDescent="0.3">
      <c r="A13" s="14" t="s">
        <v>99</v>
      </c>
      <c r="B13" s="14" t="s">
        <v>100</v>
      </c>
      <c r="C13" s="14" t="s">
        <v>45</v>
      </c>
      <c r="D13" s="14" t="s">
        <v>101</v>
      </c>
      <c r="E13" s="14" t="s">
        <v>61</v>
      </c>
      <c r="F13" s="14" t="s">
        <v>102</v>
      </c>
      <c r="G13" s="14" t="s">
        <v>75</v>
      </c>
      <c r="H13" s="14" t="s">
        <v>103</v>
      </c>
      <c r="I13" s="14" t="s">
        <v>104</v>
      </c>
      <c r="J13" s="14" t="s">
        <v>105</v>
      </c>
      <c r="K13" s="14" t="s">
        <v>53</v>
      </c>
      <c r="L13" s="15" t="s">
        <v>106</v>
      </c>
      <c r="M13" s="15" t="s">
        <v>107</v>
      </c>
      <c r="N13" s="14" t="s">
        <v>108</v>
      </c>
    </row>
    <row r="14" spans="1:14" x14ac:dyDescent="0.3">
      <c r="A14" s="14" t="s">
        <v>109</v>
      </c>
      <c r="B14" s="14" t="s">
        <v>110</v>
      </c>
      <c r="C14" s="14" t="s">
        <v>111</v>
      </c>
      <c r="D14" s="14" t="s">
        <v>60</v>
      </c>
      <c r="E14" s="14" t="s">
        <v>61</v>
      </c>
      <c r="F14" s="14" t="s">
        <v>112</v>
      </c>
      <c r="G14" s="14" t="s">
        <v>63</v>
      </c>
      <c r="H14" s="14" t="s">
        <v>113</v>
      </c>
      <c r="I14" s="14" t="s">
        <v>65</v>
      </c>
      <c r="J14" s="14" t="s">
        <v>66</v>
      </c>
      <c r="K14" s="14" t="s">
        <v>53</v>
      </c>
      <c r="L14" s="15" t="s">
        <v>114</v>
      </c>
      <c r="M14" s="15" t="s">
        <v>115</v>
      </c>
      <c r="N14" s="14" t="s">
        <v>116</v>
      </c>
    </row>
    <row r="15" spans="1:14" x14ac:dyDescent="0.3">
      <c r="A15" s="14" t="s">
        <v>117</v>
      </c>
      <c r="B15" s="14" t="s">
        <v>118</v>
      </c>
      <c r="C15" s="14" t="s">
        <v>119</v>
      </c>
      <c r="D15" s="14" t="s">
        <v>101</v>
      </c>
      <c r="E15" s="14" t="s">
        <v>47</v>
      </c>
      <c r="F15" s="14" t="s">
        <v>120</v>
      </c>
      <c r="G15" s="14" t="s">
        <v>49</v>
      </c>
      <c r="H15" s="14" t="s">
        <v>121</v>
      </c>
      <c r="I15" s="14" t="s">
        <v>104</v>
      </c>
      <c r="J15" s="14" t="s">
        <v>105</v>
      </c>
      <c r="K15" s="14" t="s">
        <v>67</v>
      </c>
      <c r="L15" s="15" t="s">
        <v>122</v>
      </c>
      <c r="M15" s="15" t="s">
        <v>123</v>
      </c>
      <c r="N15" s="14" t="s">
        <v>124</v>
      </c>
    </row>
    <row r="16" spans="1:14" x14ac:dyDescent="0.3">
      <c r="A16" s="14" t="s">
        <v>125</v>
      </c>
      <c r="B16" s="14" t="s">
        <v>126</v>
      </c>
      <c r="C16" s="14" t="s">
        <v>45</v>
      </c>
      <c r="D16" s="14" t="s">
        <v>46</v>
      </c>
      <c r="E16" s="14" t="s">
        <v>47</v>
      </c>
      <c r="F16" s="14" t="s">
        <v>127</v>
      </c>
      <c r="G16" s="14" t="s">
        <v>75</v>
      </c>
      <c r="H16" s="14" t="s">
        <v>128</v>
      </c>
      <c r="I16" s="14" t="s">
        <v>51</v>
      </c>
      <c r="J16" s="14" t="s">
        <v>78</v>
      </c>
      <c r="K16" s="14" t="s">
        <v>67</v>
      </c>
      <c r="L16" s="15" t="s">
        <v>129</v>
      </c>
      <c r="M16" s="15" t="s">
        <v>130</v>
      </c>
      <c r="N16" s="14" t="s">
        <v>131</v>
      </c>
    </row>
    <row r="17" spans="1:14" x14ac:dyDescent="0.3">
      <c r="A17" s="14" t="s">
        <v>132</v>
      </c>
      <c r="B17" s="14" t="s">
        <v>133</v>
      </c>
      <c r="C17" s="14" t="s">
        <v>45</v>
      </c>
      <c r="D17" s="14" t="s">
        <v>60</v>
      </c>
      <c r="E17" s="14" t="s">
        <v>61</v>
      </c>
      <c r="F17" s="14" t="s">
        <v>134</v>
      </c>
      <c r="G17" s="14" t="s">
        <v>49</v>
      </c>
      <c r="H17" s="14" t="s">
        <v>135</v>
      </c>
      <c r="I17" s="14" t="s">
        <v>65</v>
      </c>
      <c r="J17" s="14" t="s">
        <v>66</v>
      </c>
      <c r="K17" s="14" t="s">
        <v>67</v>
      </c>
      <c r="L17" s="15" t="s">
        <v>136</v>
      </c>
      <c r="M17" s="15" t="s">
        <v>137</v>
      </c>
      <c r="N17" s="14" t="s">
        <v>138</v>
      </c>
    </row>
    <row r="18" spans="1:14" x14ac:dyDescent="0.3">
      <c r="A18" s="14" t="s">
        <v>139</v>
      </c>
      <c r="B18" s="14" t="s">
        <v>140</v>
      </c>
      <c r="C18" s="14" t="s">
        <v>45</v>
      </c>
      <c r="D18" s="14" t="s">
        <v>141</v>
      </c>
      <c r="E18" s="14" t="s">
        <v>142</v>
      </c>
      <c r="F18" s="14" t="s">
        <v>143</v>
      </c>
      <c r="G18" s="14" t="s">
        <v>75</v>
      </c>
      <c r="H18" s="14" t="s">
        <v>144</v>
      </c>
      <c r="I18" s="14" t="s">
        <v>145</v>
      </c>
      <c r="J18" s="14" t="s">
        <v>78</v>
      </c>
      <c r="K18" s="14" t="s">
        <v>67</v>
      </c>
      <c r="L18" s="15" t="s">
        <v>54</v>
      </c>
      <c r="M18" s="15" t="s">
        <v>146</v>
      </c>
      <c r="N18" s="14" t="s">
        <v>147</v>
      </c>
    </row>
    <row r="19" spans="1:14" x14ac:dyDescent="0.3">
      <c r="A19" s="14" t="s">
        <v>148</v>
      </c>
      <c r="B19" s="14" t="s">
        <v>149</v>
      </c>
      <c r="C19" s="14" t="s">
        <v>59</v>
      </c>
      <c r="D19" s="14" t="s">
        <v>141</v>
      </c>
      <c r="E19" s="14" t="s">
        <v>142</v>
      </c>
      <c r="F19" s="14" t="s">
        <v>150</v>
      </c>
      <c r="G19" s="14" t="s">
        <v>63</v>
      </c>
      <c r="H19" s="14" t="s">
        <v>151</v>
      </c>
      <c r="I19" s="14" t="s">
        <v>65</v>
      </c>
      <c r="J19" s="14" t="s">
        <v>78</v>
      </c>
      <c r="K19" s="14" t="s">
        <v>67</v>
      </c>
      <c r="L19" s="15" t="s">
        <v>152</v>
      </c>
      <c r="M19" s="15" t="s">
        <v>153</v>
      </c>
      <c r="N19" s="14" t="s">
        <v>154</v>
      </c>
    </row>
    <row r="20" spans="1:14" x14ac:dyDescent="0.3">
      <c r="A20" s="14" t="s">
        <v>155</v>
      </c>
      <c r="B20" s="14" t="s">
        <v>156</v>
      </c>
      <c r="C20" s="14" t="s">
        <v>157</v>
      </c>
      <c r="D20" s="14" t="s">
        <v>158</v>
      </c>
      <c r="E20" s="14" t="s">
        <v>61</v>
      </c>
      <c r="F20" s="14" t="s">
        <v>159</v>
      </c>
      <c r="G20" s="14" t="s">
        <v>160</v>
      </c>
      <c r="H20" s="14" t="s">
        <v>161</v>
      </c>
      <c r="I20" s="14" t="s">
        <v>162</v>
      </c>
      <c r="J20" s="14" t="s">
        <v>163</v>
      </c>
      <c r="K20" s="14" t="s">
        <v>53</v>
      </c>
      <c r="L20" s="15" t="s">
        <v>164</v>
      </c>
      <c r="M20" s="15" t="s">
        <v>165</v>
      </c>
      <c r="N20" s="14" t="s">
        <v>166</v>
      </c>
    </row>
    <row r="21" spans="1:14" x14ac:dyDescent="0.3">
      <c r="A21" s="14" t="s">
        <v>167</v>
      </c>
      <c r="B21" s="14" t="s">
        <v>168</v>
      </c>
      <c r="C21" s="14" t="s">
        <v>45</v>
      </c>
      <c r="D21" s="14" t="s">
        <v>46</v>
      </c>
      <c r="E21" s="14" t="s">
        <v>61</v>
      </c>
      <c r="F21" s="14" t="s">
        <v>169</v>
      </c>
      <c r="G21" s="14" t="s">
        <v>75</v>
      </c>
      <c r="H21" s="14" t="s">
        <v>170</v>
      </c>
      <c r="I21" s="14" t="s">
        <v>51</v>
      </c>
      <c r="J21" s="14" t="s">
        <v>78</v>
      </c>
      <c r="K21" s="14" t="s">
        <v>88</v>
      </c>
      <c r="L21" s="15" t="s">
        <v>171</v>
      </c>
      <c r="M21" s="15" t="s">
        <v>69</v>
      </c>
      <c r="N21" s="14" t="s">
        <v>172</v>
      </c>
    </row>
    <row r="22" spans="1:14" x14ac:dyDescent="0.3">
      <c r="A22" s="14" t="s">
        <v>173</v>
      </c>
      <c r="B22" s="14" t="s">
        <v>174</v>
      </c>
      <c r="C22" s="14" t="s">
        <v>45</v>
      </c>
      <c r="D22" s="14" t="s">
        <v>101</v>
      </c>
      <c r="E22" s="14" t="s">
        <v>61</v>
      </c>
      <c r="F22" s="14" t="s">
        <v>175</v>
      </c>
      <c r="G22" s="14" t="s">
        <v>75</v>
      </c>
      <c r="H22" s="14" t="s">
        <v>176</v>
      </c>
      <c r="I22" s="14" t="s">
        <v>104</v>
      </c>
      <c r="J22" s="14" t="s">
        <v>105</v>
      </c>
      <c r="K22" s="14" t="s">
        <v>67</v>
      </c>
      <c r="L22" s="15" t="s">
        <v>177</v>
      </c>
      <c r="M22" s="15" t="s">
        <v>178</v>
      </c>
      <c r="N22" s="14" t="s">
        <v>179</v>
      </c>
    </row>
    <row r="23" spans="1:14" x14ac:dyDescent="0.3">
      <c r="A23" s="14" t="s">
        <v>180</v>
      </c>
      <c r="B23" s="14" t="s">
        <v>181</v>
      </c>
      <c r="C23" s="14" t="s">
        <v>45</v>
      </c>
      <c r="D23" s="14" t="s">
        <v>46</v>
      </c>
      <c r="E23" s="14" t="s">
        <v>142</v>
      </c>
      <c r="F23" s="14" t="s">
        <v>182</v>
      </c>
      <c r="G23" s="14" t="s">
        <v>75</v>
      </c>
      <c r="H23" s="14" t="s">
        <v>183</v>
      </c>
      <c r="I23" s="14" t="s">
        <v>51</v>
      </c>
      <c r="J23" s="14" t="s">
        <v>78</v>
      </c>
      <c r="K23" s="14" t="s">
        <v>67</v>
      </c>
      <c r="L23" s="15" t="s">
        <v>184</v>
      </c>
      <c r="M23" s="15" t="s">
        <v>185</v>
      </c>
      <c r="N23" s="14" t="s">
        <v>186</v>
      </c>
    </row>
    <row r="24" spans="1:14" x14ac:dyDescent="0.3">
      <c r="A24" s="14" t="s">
        <v>187</v>
      </c>
      <c r="B24" s="14" t="s">
        <v>188</v>
      </c>
      <c r="C24" s="14" t="s">
        <v>45</v>
      </c>
      <c r="D24" s="14" t="s">
        <v>189</v>
      </c>
      <c r="E24" s="14" t="s">
        <v>61</v>
      </c>
      <c r="F24" s="14" t="s">
        <v>190</v>
      </c>
      <c r="G24" s="14" t="s">
        <v>75</v>
      </c>
      <c r="H24" s="14" t="s">
        <v>191</v>
      </c>
      <c r="I24" s="14" t="s">
        <v>192</v>
      </c>
      <c r="J24" s="14" t="s">
        <v>78</v>
      </c>
      <c r="K24" s="14" t="s">
        <v>67</v>
      </c>
      <c r="L24" s="15" t="s">
        <v>106</v>
      </c>
      <c r="M24" s="15" t="s">
        <v>107</v>
      </c>
      <c r="N24" s="14" t="s">
        <v>193</v>
      </c>
    </row>
    <row r="25" spans="1:14" x14ac:dyDescent="0.3">
      <c r="A25" s="14" t="s">
        <v>194</v>
      </c>
      <c r="B25" s="14" t="s">
        <v>195</v>
      </c>
      <c r="C25" s="14" t="s">
        <v>45</v>
      </c>
      <c r="D25" s="14" t="s">
        <v>158</v>
      </c>
      <c r="E25" s="14" t="s">
        <v>61</v>
      </c>
      <c r="F25" s="14" t="s">
        <v>196</v>
      </c>
      <c r="G25" s="14" t="s">
        <v>75</v>
      </c>
      <c r="H25" s="14" t="s">
        <v>197</v>
      </c>
      <c r="I25" s="14" t="s">
        <v>162</v>
      </c>
      <c r="J25" s="14" t="s">
        <v>78</v>
      </c>
      <c r="K25" s="14" t="s">
        <v>67</v>
      </c>
      <c r="L25" s="15" t="s">
        <v>198</v>
      </c>
      <c r="M25" s="15" t="s">
        <v>199</v>
      </c>
      <c r="N25" s="14" t="s">
        <v>200</v>
      </c>
    </row>
    <row r="26" spans="1:14" x14ac:dyDescent="0.3">
      <c r="A26" s="14" t="s">
        <v>201</v>
      </c>
      <c r="B26" s="14" t="s">
        <v>202</v>
      </c>
      <c r="C26" s="14" t="s">
        <v>45</v>
      </c>
      <c r="D26" s="14" t="s">
        <v>203</v>
      </c>
      <c r="E26" s="14" t="s">
        <v>142</v>
      </c>
      <c r="F26" s="14" t="s">
        <v>204</v>
      </c>
      <c r="G26" s="14" t="s">
        <v>75</v>
      </c>
      <c r="H26" s="14" t="s">
        <v>205</v>
      </c>
      <c r="I26" s="14" t="s">
        <v>206</v>
      </c>
      <c r="J26" s="14" t="s">
        <v>78</v>
      </c>
      <c r="K26" s="14" t="s">
        <v>67</v>
      </c>
      <c r="L26" s="15" t="s">
        <v>207</v>
      </c>
      <c r="M26" s="15" t="s">
        <v>208</v>
      </c>
      <c r="N26" s="14" t="s">
        <v>209</v>
      </c>
    </row>
    <row r="27" spans="1:14" x14ac:dyDescent="0.3">
      <c r="A27" s="14" t="s">
        <v>210</v>
      </c>
      <c r="B27" s="14" t="s">
        <v>211</v>
      </c>
      <c r="C27" s="14" t="s">
        <v>157</v>
      </c>
      <c r="D27" s="14" t="s">
        <v>212</v>
      </c>
      <c r="E27" s="14" t="s">
        <v>142</v>
      </c>
      <c r="F27" s="14" t="s">
        <v>213</v>
      </c>
      <c r="G27" s="14" t="s">
        <v>160</v>
      </c>
      <c r="H27" s="14" t="s">
        <v>214</v>
      </c>
      <c r="I27" s="14" t="s">
        <v>215</v>
      </c>
      <c r="J27" s="14" t="s">
        <v>78</v>
      </c>
      <c r="K27" s="14" t="s">
        <v>53</v>
      </c>
      <c r="L27" s="15" t="s">
        <v>216</v>
      </c>
      <c r="M27" s="15" t="s">
        <v>97</v>
      </c>
      <c r="N27" s="14" t="s">
        <v>217</v>
      </c>
    </row>
    <row r="28" spans="1:14" x14ac:dyDescent="0.3">
      <c r="A28" s="14" t="s">
        <v>218</v>
      </c>
      <c r="B28" s="14" t="s">
        <v>219</v>
      </c>
      <c r="C28" s="14" t="s">
        <v>220</v>
      </c>
      <c r="D28" s="14" t="s">
        <v>212</v>
      </c>
      <c r="E28" s="14" t="s">
        <v>160</v>
      </c>
      <c r="F28" s="14" t="s">
        <v>160</v>
      </c>
      <c r="G28" s="14" t="s">
        <v>160</v>
      </c>
      <c r="H28" s="14" t="s">
        <v>221</v>
      </c>
      <c r="I28" s="14" t="s">
        <v>222</v>
      </c>
      <c r="J28" s="14" t="s">
        <v>78</v>
      </c>
      <c r="K28" s="14" t="s">
        <v>53</v>
      </c>
      <c r="L28" s="15" t="s">
        <v>96</v>
      </c>
      <c r="M28" s="15" t="s">
        <v>97</v>
      </c>
      <c r="N28" s="14" t="s">
        <v>223</v>
      </c>
    </row>
    <row r="29" spans="1:14" x14ac:dyDescent="0.3">
      <c r="A29" s="14" t="s">
        <v>224</v>
      </c>
      <c r="B29" s="14" t="s">
        <v>225</v>
      </c>
      <c r="C29" s="14" t="s">
        <v>220</v>
      </c>
      <c r="D29" s="14" t="s">
        <v>226</v>
      </c>
      <c r="E29" s="14" t="s">
        <v>160</v>
      </c>
      <c r="F29" s="14" t="s">
        <v>160</v>
      </c>
      <c r="G29" s="14" t="s">
        <v>160</v>
      </c>
      <c r="H29" s="14" t="s">
        <v>227</v>
      </c>
      <c r="I29" s="14" t="s">
        <v>228</v>
      </c>
      <c r="J29" s="14" t="s">
        <v>78</v>
      </c>
      <c r="K29" s="14" t="s">
        <v>53</v>
      </c>
      <c r="L29" s="15" t="s">
        <v>229</v>
      </c>
      <c r="M29" s="15" t="s">
        <v>230</v>
      </c>
      <c r="N29" s="14" t="s">
        <v>231</v>
      </c>
    </row>
    <row r="30" spans="1:14" x14ac:dyDescent="0.3">
      <c r="A30" s="14" t="s">
        <v>232</v>
      </c>
      <c r="B30" s="14" t="s">
        <v>233</v>
      </c>
      <c r="C30" s="14" t="s">
        <v>220</v>
      </c>
      <c r="D30" s="14" t="s">
        <v>234</v>
      </c>
      <c r="E30" s="14" t="s">
        <v>160</v>
      </c>
      <c r="F30" s="14" t="s">
        <v>160</v>
      </c>
      <c r="G30" s="14" t="s">
        <v>160</v>
      </c>
      <c r="H30" s="14" t="s">
        <v>235</v>
      </c>
      <c r="I30" s="14" t="s">
        <v>222</v>
      </c>
      <c r="J30" s="14" t="s">
        <v>78</v>
      </c>
      <c r="K30" s="14" t="s">
        <v>53</v>
      </c>
      <c r="L30" s="15" t="s">
        <v>171</v>
      </c>
      <c r="M30" s="15" t="s">
        <v>236</v>
      </c>
      <c r="N30" s="14" t="s">
        <v>237</v>
      </c>
    </row>
    <row r="31" spans="1:14" x14ac:dyDescent="0.3">
      <c r="A31" s="14" t="s">
        <v>238</v>
      </c>
      <c r="B31" s="14" t="s">
        <v>239</v>
      </c>
      <c r="C31" s="14" t="s">
        <v>220</v>
      </c>
      <c r="D31" s="14" t="s">
        <v>212</v>
      </c>
      <c r="E31" s="14" t="s">
        <v>160</v>
      </c>
      <c r="F31" s="14" t="s">
        <v>240</v>
      </c>
      <c r="G31" s="14" t="s">
        <v>160</v>
      </c>
      <c r="H31" s="14" t="s">
        <v>241</v>
      </c>
      <c r="I31" s="14" t="s">
        <v>215</v>
      </c>
      <c r="J31" s="14" t="s">
        <v>78</v>
      </c>
      <c r="K31" s="14" t="s">
        <v>53</v>
      </c>
      <c r="L31" s="15" t="s">
        <v>242</v>
      </c>
      <c r="M31" s="15" t="s">
        <v>243</v>
      </c>
      <c r="N31" s="14" t="s">
        <v>244</v>
      </c>
    </row>
    <row r="32" spans="1:14" x14ac:dyDescent="0.3">
      <c r="A32" s="14" t="s">
        <v>245</v>
      </c>
      <c r="B32" s="14" t="s">
        <v>246</v>
      </c>
      <c r="C32" s="14" t="s">
        <v>220</v>
      </c>
      <c r="D32" s="14" t="s">
        <v>141</v>
      </c>
      <c r="E32" s="14" t="s">
        <v>160</v>
      </c>
      <c r="F32" s="14" t="s">
        <v>247</v>
      </c>
      <c r="G32" s="14" t="s">
        <v>160</v>
      </c>
      <c r="H32" s="14" t="s">
        <v>248</v>
      </c>
      <c r="I32" s="14" t="s">
        <v>145</v>
      </c>
      <c r="J32" s="14" t="s">
        <v>78</v>
      </c>
      <c r="K32" s="14" t="s">
        <v>53</v>
      </c>
      <c r="L32" s="15" t="s">
        <v>54</v>
      </c>
      <c r="M32" s="15" t="s">
        <v>97</v>
      </c>
      <c r="N32" s="14" t="s">
        <v>249</v>
      </c>
    </row>
    <row r="33" spans="1:14" x14ac:dyDescent="0.3">
      <c r="A33" s="14" t="s">
        <v>250</v>
      </c>
      <c r="B33" s="14" t="s">
        <v>251</v>
      </c>
      <c r="C33" s="14" t="s">
        <v>157</v>
      </c>
      <c r="D33" s="14" t="s">
        <v>141</v>
      </c>
      <c r="E33" s="14" t="s">
        <v>142</v>
      </c>
      <c r="F33" s="14" t="s">
        <v>252</v>
      </c>
      <c r="G33" s="14" t="s">
        <v>160</v>
      </c>
      <c r="H33" s="14" t="s">
        <v>253</v>
      </c>
      <c r="I33" s="14" t="s">
        <v>145</v>
      </c>
      <c r="J33" s="14" t="s">
        <v>78</v>
      </c>
      <c r="K33" s="14" t="s">
        <v>67</v>
      </c>
      <c r="L33" s="15" t="s">
        <v>79</v>
      </c>
      <c r="M33" s="15" t="s">
        <v>254</v>
      </c>
      <c r="N33" s="14" t="s">
        <v>255</v>
      </c>
    </row>
    <row r="34" spans="1:14" x14ac:dyDescent="0.3">
      <c r="A34" s="14" t="s">
        <v>256</v>
      </c>
      <c r="B34" s="14" t="s">
        <v>257</v>
      </c>
      <c r="C34" s="14" t="s">
        <v>157</v>
      </c>
      <c r="D34" s="14" t="s">
        <v>141</v>
      </c>
      <c r="E34" s="14" t="s">
        <v>142</v>
      </c>
      <c r="F34" s="14" t="s">
        <v>258</v>
      </c>
      <c r="G34" s="14" t="s">
        <v>160</v>
      </c>
      <c r="H34" s="14" t="s">
        <v>259</v>
      </c>
      <c r="I34" s="14" t="s">
        <v>145</v>
      </c>
      <c r="J34" s="14" t="s">
        <v>78</v>
      </c>
      <c r="K34" s="14" t="s">
        <v>53</v>
      </c>
      <c r="L34" s="15" t="s">
        <v>260</v>
      </c>
      <c r="M34" s="15" t="s">
        <v>261</v>
      </c>
      <c r="N34" s="14" t="s">
        <v>262</v>
      </c>
    </row>
    <row r="35" spans="1:14" x14ac:dyDescent="0.3">
      <c r="A35" s="14" t="s">
        <v>263</v>
      </c>
      <c r="B35" s="14" t="s">
        <v>264</v>
      </c>
      <c r="C35" s="14" t="s">
        <v>157</v>
      </c>
      <c r="D35" s="14" t="s">
        <v>212</v>
      </c>
      <c r="E35" s="14" t="s">
        <v>142</v>
      </c>
      <c r="F35" s="14" t="s">
        <v>265</v>
      </c>
      <c r="G35" s="14" t="s">
        <v>160</v>
      </c>
      <c r="H35" s="14" t="s">
        <v>266</v>
      </c>
      <c r="I35" s="14" t="s">
        <v>215</v>
      </c>
      <c r="J35" s="14" t="s">
        <v>78</v>
      </c>
      <c r="K35" s="14" t="s">
        <v>88</v>
      </c>
      <c r="L35" s="15" t="s">
        <v>267</v>
      </c>
      <c r="M35" s="15" t="s">
        <v>268</v>
      </c>
      <c r="N35" s="14" t="s">
        <v>269</v>
      </c>
    </row>
    <row r="36" spans="1:14" x14ac:dyDescent="0.3">
      <c r="A36" s="14" t="s">
        <v>270</v>
      </c>
      <c r="B36" s="14" t="s">
        <v>271</v>
      </c>
      <c r="C36" s="14" t="s">
        <v>220</v>
      </c>
      <c r="D36" s="14" t="s">
        <v>60</v>
      </c>
      <c r="E36" s="14" t="s">
        <v>160</v>
      </c>
      <c r="F36" s="14" t="s">
        <v>160</v>
      </c>
      <c r="G36" s="14" t="s">
        <v>160</v>
      </c>
      <c r="H36" s="14" t="s">
        <v>272</v>
      </c>
      <c r="I36" s="14" t="s">
        <v>65</v>
      </c>
      <c r="J36" s="14" t="s">
        <v>66</v>
      </c>
      <c r="K36" s="14" t="s">
        <v>53</v>
      </c>
      <c r="L36" s="15" t="s">
        <v>273</v>
      </c>
      <c r="M36" s="15" t="s">
        <v>274</v>
      </c>
      <c r="N36" s="14" t="s">
        <v>275</v>
      </c>
    </row>
    <row r="37" spans="1:14" x14ac:dyDescent="0.3">
      <c r="A37" s="14" t="s">
        <v>276</v>
      </c>
      <c r="B37" s="14" t="s">
        <v>277</v>
      </c>
      <c r="C37" s="14" t="s">
        <v>157</v>
      </c>
      <c r="D37" s="14" t="s">
        <v>46</v>
      </c>
      <c r="E37" s="14" t="s">
        <v>142</v>
      </c>
      <c r="F37" s="14" t="s">
        <v>278</v>
      </c>
      <c r="G37" s="14" t="s">
        <v>160</v>
      </c>
      <c r="H37" s="14" t="s">
        <v>279</v>
      </c>
      <c r="I37" s="14" t="s">
        <v>51</v>
      </c>
      <c r="J37" s="14" t="s">
        <v>78</v>
      </c>
      <c r="K37" s="14" t="s">
        <v>67</v>
      </c>
      <c r="L37" s="15" t="s">
        <v>280</v>
      </c>
      <c r="M37" s="15" t="s">
        <v>137</v>
      </c>
      <c r="N37" s="14" t="s">
        <v>281</v>
      </c>
    </row>
    <row r="38" spans="1:14" x14ac:dyDescent="0.3">
      <c r="A38" s="14"/>
      <c r="B38" s="14"/>
      <c r="C38" s="14"/>
      <c r="D38" s="14"/>
      <c r="E38" s="14"/>
      <c r="F38" s="14"/>
      <c r="G38" s="14"/>
      <c r="H38" s="14"/>
      <c r="I38" s="14"/>
      <c r="J38" s="14"/>
      <c r="K38" s="14"/>
      <c r="L38" s="14"/>
      <c r="M38" s="14"/>
      <c r="N38" s="14"/>
    </row>
    <row r="39" spans="1:14" x14ac:dyDescent="0.3">
      <c r="A39" s="14"/>
      <c r="B39" s="14"/>
      <c r="C39" s="14"/>
      <c r="D39" s="14"/>
      <c r="E39" s="14"/>
      <c r="F39" s="14"/>
      <c r="G39" s="14"/>
      <c r="H39" s="14"/>
      <c r="I39" s="14"/>
      <c r="J39" s="14"/>
      <c r="K39" s="14"/>
      <c r="L39" s="14"/>
      <c r="M39" s="14"/>
      <c r="N39" s="14"/>
    </row>
    <row r="40" spans="1:14" x14ac:dyDescent="0.3">
      <c r="A40" s="14"/>
      <c r="B40" s="14"/>
      <c r="C40" s="14"/>
      <c r="D40" s="14"/>
      <c r="E40" s="14"/>
      <c r="F40" s="14"/>
      <c r="G40" s="14"/>
      <c r="H40" s="14"/>
      <c r="I40" s="14"/>
      <c r="J40" s="14"/>
      <c r="K40" s="14"/>
      <c r="L40" s="14"/>
      <c r="M40" s="14"/>
      <c r="N40" s="14"/>
    </row>
    <row r="41" spans="1:14" x14ac:dyDescent="0.3">
      <c r="A41" s="14"/>
      <c r="B41" s="14"/>
      <c r="C41" s="14"/>
      <c r="D41" s="14"/>
      <c r="E41" s="14"/>
      <c r="F41" s="14"/>
      <c r="G41" s="14"/>
      <c r="H41" s="14"/>
      <c r="I41" s="14"/>
      <c r="J41" s="14"/>
      <c r="K41" s="14"/>
      <c r="L41" s="14"/>
      <c r="M41" s="14"/>
      <c r="N41" s="14"/>
    </row>
    <row r="42" spans="1:14" x14ac:dyDescent="0.3">
      <c r="A42" s="14"/>
      <c r="B42" s="14"/>
      <c r="C42" s="14"/>
      <c r="D42" s="14"/>
      <c r="E42" s="14"/>
      <c r="F42" s="14"/>
      <c r="G42" s="14"/>
      <c r="H42" s="14"/>
      <c r="I42" s="14"/>
      <c r="J42" s="14"/>
      <c r="K42" s="14"/>
      <c r="L42" s="14"/>
      <c r="M42" s="14"/>
      <c r="N42" s="14"/>
    </row>
    <row r="43" spans="1:14" x14ac:dyDescent="0.3">
      <c r="A43" s="14"/>
      <c r="B43" s="14"/>
      <c r="C43" s="14"/>
      <c r="D43" s="14"/>
      <c r="E43" s="14"/>
      <c r="F43" s="14"/>
      <c r="G43" s="14"/>
      <c r="H43" s="14"/>
      <c r="I43" s="14"/>
      <c r="J43" s="14"/>
      <c r="K43" s="14"/>
      <c r="L43" s="14"/>
      <c r="M43" s="14"/>
      <c r="N43" s="14"/>
    </row>
    <row r="44" spans="1:14" x14ac:dyDescent="0.3">
      <c r="A44" s="14"/>
      <c r="B44" s="14"/>
      <c r="C44" s="14"/>
      <c r="D44" s="14"/>
      <c r="E44" s="14"/>
      <c r="F44" s="14"/>
      <c r="G44" s="14"/>
      <c r="H44" s="14"/>
      <c r="I44" s="14"/>
      <c r="J44" s="14"/>
      <c r="K44" s="14"/>
      <c r="L44" s="14"/>
      <c r="M44" s="14"/>
      <c r="N44" s="14"/>
    </row>
    <row r="45" spans="1:14" x14ac:dyDescent="0.3">
      <c r="A45" s="14"/>
      <c r="B45" s="14"/>
      <c r="C45" s="14"/>
      <c r="D45" s="14"/>
      <c r="E45" s="14"/>
      <c r="F45" s="14"/>
      <c r="G45" s="14"/>
      <c r="H45" s="14"/>
      <c r="I45" s="14"/>
      <c r="J45" s="14"/>
      <c r="K45" s="14"/>
      <c r="L45" s="14"/>
      <c r="M45" s="14"/>
      <c r="N45" s="14"/>
    </row>
    <row r="46" spans="1:14" x14ac:dyDescent="0.3">
      <c r="A46" s="14"/>
      <c r="B46" s="14"/>
      <c r="C46" s="14"/>
      <c r="D46" s="14"/>
      <c r="E46" s="14"/>
      <c r="F46" s="14"/>
      <c r="G46" s="14"/>
      <c r="H46" s="14"/>
      <c r="I46" s="14"/>
      <c r="J46" s="14"/>
      <c r="K46" s="14"/>
      <c r="L46" s="14"/>
      <c r="M46" s="14"/>
      <c r="N46" s="14"/>
    </row>
    <row r="47" spans="1:14" x14ac:dyDescent="0.3">
      <c r="A47" s="14"/>
      <c r="B47" s="14"/>
      <c r="C47" s="14"/>
      <c r="D47" s="14"/>
      <c r="E47" s="14"/>
      <c r="F47" s="14"/>
      <c r="G47" s="14"/>
      <c r="H47" s="14"/>
      <c r="I47" s="14"/>
      <c r="J47" s="14"/>
      <c r="K47" s="14"/>
      <c r="L47" s="14"/>
      <c r="M47" s="14"/>
      <c r="N47" s="14"/>
    </row>
    <row r="48" spans="1:14" x14ac:dyDescent="0.3">
      <c r="A48" s="14"/>
      <c r="B48" s="14"/>
      <c r="C48" s="14"/>
      <c r="D48" s="14"/>
      <c r="E48" s="14"/>
      <c r="F48" s="14"/>
      <c r="G48" s="14"/>
      <c r="H48" s="14"/>
      <c r="I48" s="14"/>
      <c r="J48" s="14"/>
      <c r="K48" s="14"/>
      <c r="L48" s="14"/>
      <c r="M48" s="14"/>
      <c r="N48" s="14"/>
    </row>
    <row r="49" spans="1:14" x14ac:dyDescent="0.3">
      <c r="A49" s="14"/>
      <c r="B49" s="14"/>
      <c r="C49" s="14"/>
      <c r="D49" s="14"/>
      <c r="E49" s="14"/>
      <c r="F49" s="14"/>
      <c r="G49" s="14"/>
      <c r="H49" s="14"/>
      <c r="I49" s="14"/>
      <c r="J49" s="14"/>
      <c r="K49" s="14"/>
      <c r="L49" s="14"/>
      <c r="M49" s="14"/>
      <c r="N49" s="14"/>
    </row>
    <row r="50" spans="1:14" x14ac:dyDescent="0.3">
      <c r="A50" s="14"/>
      <c r="B50" s="14"/>
      <c r="C50" s="14"/>
      <c r="D50" s="14"/>
      <c r="E50" s="14"/>
      <c r="F50" s="14"/>
      <c r="G50" s="14"/>
      <c r="H50" s="14"/>
      <c r="I50" s="14"/>
      <c r="J50" s="14"/>
      <c r="K50" s="14"/>
      <c r="L50" s="14"/>
      <c r="M50" s="14"/>
      <c r="N50" s="14"/>
    </row>
    <row r="51" spans="1:14" x14ac:dyDescent="0.3">
      <c r="A51" s="14"/>
      <c r="B51" s="14"/>
      <c r="C51" s="14"/>
      <c r="D51" s="14"/>
      <c r="E51" s="14"/>
      <c r="F51" s="14"/>
      <c r="G51" s="14"/>
      <c r="H51" s="14"/>
      <c r="I51" s="14"/>
      <c r="J51" s="14"/>
      <c r="K51" s="14"/>
      <c r="L51" s="14"/>
      <c r="M51" s="14"/>
      <c r="N51" s="14"/>
    </row>
    <row r="52" spans="1:14" x14ac:dyDescent="0.3">
      <c r="A52" s="14"/>
      <c r="B52" s="14"/>
      <c r="C52" s="14"/>
      <c r="D52" s="14"/>
      <c r="E52" s="14"/>
      <c r="F52" s="14"/>
      <c r="G52" s="14"/>
      <c r="H52" s="14"/>
      <c r="I52" s="14"/>
      <c r="J52" s="14"/>
      <c r="K52" s="14"/>
      <c r="L52" s="14"/>
      <c r="M52" s="14"/>
      <c r="N52" s="14"/>
    </row>
    <row r="53" spans="1:14" x14ac:dyDescent="0.3">
      <c r="A53" s="14"/>
      <c r="B53" s="14"/>
      <c r="C53" s="14"/>
      <c r="D53" s="14"/>
      <c r="E53" s="14"/>
      <c r="F53" s="14"/>
      <c r="G53" s="14"/>
      <c r="H53" s="14"/>
      <c r="I53" s="14"/>
      <c r="J53" s="14"/>
      <c r="K53" s="14"/>
      <c r="L53" s="14"/>
      <c r="M53" s="14"/>
      <c r="N53" s="14"/>
    </row>
    <row r="54" spans="1:14" x14ac:dyDescent="0.3">
      <c r="A54" s="14"/>
      <c r="B54" s="14"/>
      <c r="C54" s="14"/>
      <c r="D54" s="14"/>
      <c r="E54" s="14"/>
      <c r="F54" s="14"/>
      <c r="G54" s="14"/>
      <c r="H54" s="14"/>
      <c r="I54" s="14"/>
      <c r="J54" s="14"/>
      <c r="K54" s="14"/>
      <c r="L54" s="14"/>
      <c r="M54" s="14"/>
      <c r="N54" s="14"/>
    </row>
    <row r="55" spans="1:14" x14ac:dyDescent="0.3">
      <c r="A55" s="14"/>
      <c r="B55" s="14"/>
      <c r="C55" s="14"/>
      <c r="D55" s="14"/>
      <c r="E55" s="14"/>
      <c r="F55" s="14"/>
      <c r="G55" s="14"/>
      <c r="H55" s="14"/>
      <c r="I55" s="14"/>
      <c r="J55" s="14"/>
      <c r="K55" s="14"/>
      <c r="L55" s="14"/>
      <c r="M55" s="14"/>
      <c r="N55" s="14"/>
    </row>
    <row r="56" spans="1:14" x14ac:dyDescent="0.3">
      <c r="A56" s="14"/>
      <c r="B56" s="14"/>
      <c r="C56" s="14"/>
      <c r="D56" s="14"/>
      <c r="E56" s="14"/>
      <c r="F56" s="14"/>
      <c r="G56" s="14"/>
      <c r="H56" s="14"/>
      <c r="I56" s="14"/>
      <c r="J56" s="14"/>
      <c r="K56" s="14"/>
      <c r="L56" s="14"/>
      <c r="M56" s="14"/>
      <c r="N56" s="14"/>
    </row>
    <row r="57" spans="1:14" x14ac:dyDescent="0.3">
      <c r="A57" s="14"/>
      <c r="B57" s="14"/>
      <c r="C57" s="14"/>
      <c r="D57" s="14"/>
      <c r="E57" s="14"/>
      <c r="F57" s="14"/>
      <c r="G57" s="14"/>
      <c r="H57" s="14"/>
      <c r="I57" s="14"/>
      <c r="J57" s="14"/>
      <c r="K57" s="14"/>
      <c r="L57" s="14"/>
      <c r="M57" s="14"/>
      <c r="N57" s="14"/>
    </row>
    <row r="58" spans="1:14" x14ac:dyDescent="0.3">
      <c r="A58" s="14"/>
      <c r="B58" s="14"/>
      <c r="C58" s="14"/>
      <c r="D58" s="14"/>
      <c r="E58" s="14"/>
      <c r="F58" s="14"/>
      <c r="G58" s="14"/>
      <c r="H58" s="14"/>
      <c r="I58" s="14"/>
      <c r="J58" s="14"/>
      <c r="K58" s="14"/>
      <c r="L58" s="14"/>
      <c r="M58" s="14"/>
      <c r="N58" s="14"/>
    </row>
    <row r="59" spans="1:14" x14ac:dyDescent="0.3">
      <c r="A59" s="14"/>
      <c r="B59" s="14"/>
      <c r="C59" s="14"/>
      <c r="D59" s="14"/>
      <c r="E59" s="14"/>
      <c r="F59" s="14"/>
      <c r="G59" s="14"/>
      <c r="H59" s="14"/>
      <c r="I59" s="14"/>
      <c r="J59" s="14"/>
      <c r="K59" s="14"/>
      <c r="L59" s="14"/>
      <c r="M59" s="14"/>
      <c r="N59" s="14"/>
    </row>
    <row r="60" spans="1:14" x14ac:dyDescent="0.3">
      <c r="A60" s="14"/>
      <c r="B60" s="14"/>
      <c r="C60" s="14"/>
      <c r="D60" s="14"/>
      <c r="E60" s="14"/>
      <c r="F60" s="14"/>
      <c r="G60" s="14"/>
      <c r="H60" s="14"/>
      <c r="I60" s="14"/>
      <c r="J60" s="14"/>
      <c r="K60" s="14"/>
      <c r="L60" s="14"/>
      <c r="M60" s="14"/>
      <c r="N60" s="14"/>
    </row>
    <row r="61" spans="1:14" x14ac:dyDescent="0.3">
      <c r="A61" s="14"/>
      <c r="B61" s="14"/>
      <c r="C61" s="14"/>
      <c r="D61" s="14"/>
      <c r="E61" s="14"/>
      <c r="F61" s="14"/>
      <c r="G61" s="14"/>
      <c r="H61" s="14"/>
      <c r="I61" s="14"/>
      <c r="J61" s="14"/>
      <c r="K61" s="14"/>
      <c r="L61" s="14"/>
      <c r="M61" s="14"/>
      <c r="N61" s="14"/>
    </row>
    <row r="62" spans="1:14" x14ac:dyDescent="0.3">
      <c r="A62" s="14"/>
      <c r="B62" s="14"/>
      <c r="C62" s="14"/>
      <c r="D62" s="14"/>
      <c r="E62" s="14"/>
      <c r="F62" s="14"/>
      <c r="G62" s="14"/>
      <c r="H62" s="14"/>
      <c r="I62" s="14"/>
      <c r="J62" s="14"/>
      <c r="K62" s="14"/>
      <c r="L62" s="14"/>
      <c r="M62" s="14"/>
      <c r="N62" s="14"/>
    </row>
    <row r="63" spans="1:14" x14ac:dyDescent="0.3">
      <c r="A63" s="14"/>
      <c r="B63" s="14"/>
      <c r="C63" s="14"/>
      <c r="D63" s="14"/>
      <c r="E63" s="14"/>
      <c r="F63" s="14"/>
      <c r="G63" s="14"/>
      <c r="H63" s="14"/>
      <c r="I63" s="14"/>
      <c r="J63" s="14"/>
      <c r="K63" s="14"/>
      <c r="L63" s="14"/>
      <c r="M63" s="14"/>
      <c r="N63" s="14"/>
    </row>
    <row r="64" spans="1:14" x14ac:dyDescent="0.3">
      <c r="A64" s="14"/>
      <c r="B64" s="14"/>
      <c r="C64" s="14"/>
      <c r="D64" s="14"/>
      <c r="E64" s="14"/>
      <c r="F64" s="14"/>
      <c r="G64" s="14"/>
      <c r="H64" s="14"/>
      <c r="I64" s="14"/>
      <c r="J64" s="14"/>
      <c r="K64" s="14"/>
      <c r="L64" s="14"/>
      <c r="M64" s="14"/>
      <c r="N64" s="14"/>
    </row>
    <row r="65" spans="1:14" x14ac:dyDescent="0.3">
      <c r="A65" s="14"/>
      <c r="B65" s="14"/>
      <c r="C65" s="14"/>
      <c r="D65" s="14"/>
      <c r="E65" s="14"/>
      <c r="F65" s="14"/>
      <c r="G65" s="14"/>
      <c r="H65" s="14"/>
      <c r="I65" s="14"/>
      <c r="J65" s="14"/>
      <c r="K65" s="14"/>
      <c r="L65" s="14"/>
      <c r="M65" s="14"/>
      <c r="N65" s="14"/>
    </row>
    <row r="66" spans="1:14" x14ac:dyDescent="0.3">
      <c r="A66" s="14"/>
      <c r="B66" s="14"/>
      <c r="C66" s="14"/>
      <c r="D66" s="14"/>
      <c r="E66" s="14"/>
      <c r="F66" s="14"/>
      <c r="G66" s="14"/>
      <c r="H66" s="14"/>
      <c r="I66" s="14"/>
      <c r="J66" s="14"/>
      <c r="K66" s="14"/>
      <c r="L66" s="14"/>
      <c r="M66" s="14"/>
      <c r="N66" s="14"/>
    </row>
    <row r="67" spans="1:14" x14ac:dyDescent="0.3">
      <c r="A67" s="14"/>
      <c r="B67" s="14"/>
      <c r="C67" s="14"/>
      <c r="D67" s="14"/>
      <c r="E67" s="14"/>
      <c r="F67" s="14"/>
      <c r="G67" s="14"/>
      <c r="H67" s="14"/>
      <c r="I67" s="14"/>
      <c r="J67" s="14"/>
      <c r="K67" s="14"/>
      <c r="L67" s="14"/>
      <c r="M67" s="14"/>
      <c r="N67" s="14"/>
    </row>
    <row r="68" spans="1:14" x14ac:dyDescent="0.3">
      <c r="A68" s="14"/>
      <c r="B68" s="14"/>
      <c r="C68" s="14"/>
      <c r="D68" s="14"/>
      <c r="E68" s="14"/>
      <c r="F68" s="14"/>
      <c r="G68" s="14"/>
      <c r="H68" s="14"/>
      <c r="I68" s="14"/>
      <c r="J68" s="14"/>
      <c r="K68" s="14"/>
      <c r="L68" s="14"/>
      <c r="M68" s="14"/>
      <c r="N68" s="14"/>
    </row>
    <row r="69" spans="1:14" x14ac:dyDescent="0.3">
      <c r="A69" s="14"/>
      <c r="B69" s="14"/>
      <c r="C69" s="14"/>
      <c r="D69" s="14"/>
      <c r="E69" s="14"/>
      <c r="F69" s="14"/>
      <c r="G69" s="14"/>
      <c r="H69" s="14"/>
      <c r="I69" s="14"/>
      <c r="J69" s="14"/>
      <c r="K69" s="14"/>
      <c r="L69" s="14"/>
      <c r="M69" s="14"/>
      <c r="N69" s="14"/>
    </row>
    <row r="70" spans="1:14" x14ac:dyDescent="0.3">
      <c r="A70" s="14"/>
      <c r="B70" s="14"/>
      <c r="C70" s="14"/>
      <c r="D70" s="14"/>
      <c r="E70" s="14"/>
      <c r="F70" s="14"/>
      <c r="G70" s="14"/>
      <c r="H70" s="14"/>
      <c r="I70" s="14"/>
      <c r="J70" s="14"/>
      <c r="K70" s="14"/>
      <c r="L70" s="14"/>
      <c r="M70" s="14"/>
      <c r="N70" s="14"/>
    </row>
    <row r="71" spans="1:14" x14ac:dyDescent="0.3">
      <c r="A71" s="14"/>
      <c r="B71" s="14"/>
      <c r="C71" s="14"/>
      <c r="D71" s="14"/>
      <c r="E71" s="14"/>
      <c r="F71" s="14"/>
      <c r="G71" s="14"/>
      <c r="H71" s="14"/>
      <c r="I71" s="14"/>
      <c r="J71" s="14"/>
      <c r="K71" s="14"/>
      <c r="L71" s="14"/>
      <c r="M71" s="14"/>
      <c r="N71" s="14"/>
    </row>
    <row r="72" spans="1:14" x14ac:dyDescent="0.3">
      <c r="A72" s="14"/>
      <c r="B72" s="14"/>
      <c r="C72" s="14"/>
      <c r="D72" s="14"/>
      <c r="E72" s="14"/>
      <c r="F72" s="14"/>
      <c r="G72" s="14"/>
      <c r="H72" s="14"/>
      <c r="I72" s="14"/>
      <c r="J72" s="14"/>
      <c r="K72" s="14"/>
      <c r="L72" s="14"/>
      <c r="M72" s="14"/>
      <c r="N72" s="14"/>
    </row>
    <row r="73" spans="1:14" x14ac:dyDescent="0.3">
      <c r="A73" s="14"/>
      <c r="B73" s="14"/>
      <c r="C73" s="14"/>
      <c r="D73" s="14"/>
      <c r="E73" s="14"/>
      <c r="F73" s="14"/>
      <c r="G73" s="14"/>
      <c r="H73" s="14"/>
      <c r="I73" s="14"/>
      <c r="J73" s="14"/>
      <c r="K73" s="14"/>
      <c r="L73" s="14"/>
      <c r="M73" s="14"/>
      <c r="N73" s="14"/>
    </row>
    <row r="74" spans="1:14" x14ac:dyDescent="0.3">
      <c r="A74" s="14"/>
      <c r="B74" s="14"/>
      <c r="C74" s="14"/>
      <c r="D74" s="14"/>
      <c r="E74" s="14"/>
      <c r="F74" s="14"/>
      <c r="G74" s="14"/>
      <c r="H74" s="14"/>
      <c r="I74" s="14"/>
      <c r="J74" s="14"/>
      <c r="K74" s="14"/>
      <c r="L74" s="14"/>
      <c r="M74" s="14"/>
      <c r="N74" s="14"/>
    </row>
    <row r="75" spans="1:14" x14ac:dyDescent="0.3">
      <c r="A75" s="14"/>
      <c r="B75" s="14"/>
      <c r="C75" s="14"/>
      <c r="D75" s="14"/>
      <c r="E75" s="14"/>
      <c r="F75" s="14"/>
      <c r="G75" s="14"/>
      <c r="H75" s="14"/>
      <c r="I75" s="14"/>
      <c r="J75" s="14"/>
      <c r="K75" s="14"/>
      <c r="L75" s="14"/>
      <c r="M75" s="14"/>
      <c r="N75" s="14"/>
    </row>
    <row r="76" spans="1:14" x14ac:dyDescent="0.3">
      <c r="A76" s="14"/>
      <c r="B76" s="14"/>
      <c r="C76" s="14"/>
      <c r="D76" s="14"/>
      <c r="E76" s="14"/>
      <c r="F76" s="14"/>
      <c r="G76" s="14"/>
      <c r="H76" s="14"/>
      <c r="I76" s="14"/>
      <c r="J76" s="14"/>
      <c r="K76" s="14"/>
      <c r="L76" s="14"/>
      <c r="M76" s="14"/>
      <c r="N76" s="14"/>
    </row>
    <row r="77" spans="1:14" x14ac:dyDescent="0.3">
      <c r="A77" s="14"/>
      <c r="B77" s="14"/>
      <c r="C77" s="14"/>
      <c r="D77" s="14"/>
      <c r="E77" s="14"/>
      <c r="F77" s="14"/>
      <c r="G77" s="14"/>
      <c r="H77" s="14"/>
      <c r="I77" s="14"/>
      <c r="J77" s="14"/>
      <c r="K77" s="14"/>
      <c r="L77" s="14"/>
      <c r="M77" s="14"/>
      <c r="N77" s="14"/>
    </row>
    <row r="78" spans="1:14" x14ac:dyDescent="0.3">
      <c r="A78" s="14"/>
      <c r="B78" s="14"/>
      <c r="C78" s="14"/>
      <c r="D78" s="14"/>
      <c r="E78" s="14"/>
      <c r="F78" s="14"/>
      <c r="G78" s="14"/>
      <c r="H78" s="14"/>
      <c r="I78" s="14"/>
      <c r="J78" s="14"/>
      <c r="K78" s="14"/>
      <c r="L78" s="14"/>
      <c r="M78" s="14"/>
      <c r="N78" s="14"/>
    </row>
    <row r="79" spans="1:14" x14ac:dyDescent="0.3">
      <c r="A79" s="14"/>
      <c r="B79" s="14"/>
      <c r="C79" s="14"/>
      <c r="D79" s="14"/>
      <c r="E79" s="14"/>
      <c r="F79" s="14"/>
      <c r="G79" s="14"/>
      <c r="H79" s="14"/>
      <c r="I79" s="14"/>
      <c r="J79" s="14"/>
      <c r="K79" s="14"/>
      <c r="L79" s="14"/>
      <c r="M79" s="14"/>
      <c r="N79" s="14"/>
    </row>
    <row r="80" spans="1:14" x14ac:dyDescent="0.3">
      <c r="A80" s="14"/>
      <c r="B80" s="14"/>
      <c r="C80" s="14"/>
      <c r="D80" s="14"/>
      <c r="E80" s="14"/>
      <c r="F80" s="14"/>
      <c r="G80" s="14"/>
      <c r="H80" s="14"/>
      <c r="I80" s="14"/>
      <c r="J80" s="14"/>
      <c r="K80" s="14"/>
      <c r="L80" s="14"/>
      <c r="M80" s="14"/>
      <c r="N80" s="14"/>
    </row>
    <row r="81" spans="1:14" x14ac:dyDescent="0.3">
      <c r="A81" s="14"/>
      <c r="B81" s="14"/>
      <c r="C81" s="14"/>
      <c r="D81" s="14"/>
      <c r="E81" s="14"/>
      <c r="F81" s="14"/>
      <c r="G81" s="14"/>
      <c r="H81" s="14"/>
      <c r="I81" s="14"/>
      <c r="J81" s="14"/>
      <c r="K81" s="14"/>
      <c r="L81" s="14"/>
      <c r="M81" s="14"/>
      <c r="N81" s="14"/>
    </row>
    <row r="82" spans="1:14" x14ac:dyDescent="0.3">
      <c r="A82" s="14"/>
      <c r="B82" s="14"/>
      <c r="C82" s="14"/>
      <c r="D82" s="14"/>
      <c r="E82" s="14"/>
      <c r="F82" s="14"/>
      <c r="G82" s="14"/>
      <c r="H82" s="14"/>
      <c r="I82" s="14"/>
      <c r="J82" s="14"/>
      <c r="K82" s="14"/>
      <c r="L82" s="14"/>
      <c r="M82" s="14"/>
      <c r="N82" s="14"/>
    </row>
    <row r="83" spans="1:14" x14ac:dyDescent="0.3">
      <c r="A83" s="14"/>
      <c r="B83" s="14"/>
      <c r="C83" s="14"/>
      <c r="D83" s="14"/>
      <c r="E83" s="14"/>
      <c r="F83" s="14"/>
      <c r="G83" s="14"/>
      <c r="H83" s="14"/>
      <c r="I83" s="14"/>
      <c r="J83" s="14"/>
      <c r="K83" s="14"/>
      <c r="L83" s="14"/>
      <c r="M83" s="14"/>
      <c r="N83" s="14"/>
    </row>
    <row r="84" spans="1:14" x14ac:dyDescent="0.3">
      <c r="A84" s="14"/>
      <c r="B84" s="14"/>
      <c r="C84" s="14"/>
      <c r="D84" s="14"/>
      <c r="E84" s="14"/>
      <c r="F84" s="14"/>
      <c r="G84" s="14"/>
      <c r="H84" s="14"/>
      <c r="I84" s="14"/>
      <c r="J84" s="14"/>
      <c r="K84" s="14"/>
      <c r="L84" s="14"/>
      <c r="M84" s="14"/>
      <c r="N84" s="14"/>
    </row>
    <row r="85" spans="1:14" x14ac:dyDescent="0.3">
      <c r="A85" s="14"/>
      <c r="B85" s="14"/>
      <c r="C85" s="14"/>
      <c r="D85" s="14"/>
      <c r="E85" s="14"/>
      <c r="F85" s="14"/>
      <c r="G85" s="14"/>
      <c r="H85" s="14"/>
      <c r="I85" s="14"/>
      <c r="J85" s="14"/>
      <c r="K85" s="14"/>
      <c r="L85" s="14"/>
      <c r="M85" s="14"/>
      <c r="N85" s="14"/>
    </row>
    <row r="86" spans="1:14" x14ac:dyDescent="0.3">
      <c r="A86" s="14"/>
      <c r="B86" s="14"/>
      <c r="C86" s="14"/>
      <c r="D86" s="14"/>
      <c r="E86" s="14"/>
      <c r="F86" s="14"/>
      <c r="G86" s="14"/>
      <c r="H86" s="14"/>
      <c r="I86" s="14"/>
      <c r="J86" s="14"/>
      <c r="K86" s="14"/>
      <c r="L86" s="14"/>
      <c r="M86" s="14"/>
      <c r="N86" s="14"/>
    </row>
    <row r="87" spans="1:14" x14ac:dyDescent="0.3">
      <c r="A87" s="14"/>
      <c r="B87" s="14"/>
      <c r="C87" s="14"/>
      <c r="D87" s="14"/>
      <c r="E87" s="14"/>
      <c r="F87" s="14"/>
      <c r="G87" s="14"/>
      <c r="H87" s="14"/>
      <c r="I87" s="14"/>
      <c r="J87" s="14"/>
      <c r="K87" s="14"/>
      <c r="L87" s="14"/>
      <c r="M87" s="14"/>
      <c r="N87" s="14"/>
    </row>
    <row r="88" spans="1:14" x14ac:dyDescent="0.3">
      <c r="A88" s="14"/>
      <c r="B88" s="14"/>
      <c r="C88" s="14"/>
      <c r="D88" s="14"/>
      <c r="E88" s="14"/>
      <c r="F88" s="14"/>
      <c r="G88" s="14"/>
      <c r="H88" s="14"/>
      <c r="I88" s="14"/>
      <c r="J88" s="14"/>
      <c r="K88" s="14"/>
      <c r="L88" s="14"/>
      <c r="M88" s="14"/>
      <c r="N88" s="14"/>
    </row>
    <row r="89" spans="1:14" x14ac:dyDescent="0.3">
      <c r="A89" s="14"/>
      <c r="B89" s="14"/>
      <c r="C89" s="14"/>
      <c r="D89" s="14"/>
      <c r="E89" s="14"/>
      <c r="F89" s="14"/>
      <c r="G89" s="14"/>
      <c r="H89" s="14"/>
      <c r="I89" s="14"/>
      <c r="J89" s="14"/>
      <c r="K89" s="14"/>
      <c r="L89" s="14"/>
      <c r="M89" s="14"/>
      <c r="N89" s="14"/>
    </row>
    <row r="90" spans="1:14" x14ac:dyDescent="0.3">
      <c r="A90" s="14"/>
      <c r="B90" s="14"/>
      <c r="C90" s="14"/>
      <c r="D90" s="14"/>
      <c r="E90" s="14"/>
      <c r="F90" s="14"/>
      <c r="G90" s="14"/>
      <c r="H90" s="14"/>
      <c r="I90" s="14"/>
      <c r="J90" s="14"/>
      <c r="K90" s="14"/>
      <c r="L90" s="14"/>
      <c r="M90" s="14"/>
      <c r="N90" s="14"/>
    </row>
    <row r="91" spans="1:14" x14ac:dyDescent="0.3">
      <c r="A91" s="14"/>
      <c r="B91" s="14"/>
      <c r="C91" s="14"/>
      <c r="D91" s="14"/>
      <c r="E91" s="14"/>
      <c r="F91" s="14"/>
      <c r="G91" s="14"/>
      <c r="H91" s="14"/>
      <c r="I91" s="14"/>
      <c r="J91" s="14"/>
      <c r="K91" s="14"/>
      <c r="L91" s="14"/>
      <c r="M91" s="14"/>
      <c r="N91" s="14"/>
    </row>
    <row r="92" spans="1:14" x14ac:dyDescent="0.3">
      <c r="A92" s="14"/>
      <c r="B92" s="14"/>
      <c r="C92" s="14"/>
      <c r="D92" s="14"/>
      <c r="E92" s="14"/>
      <c r="F92" s="14"/>
      <c r="G92" s="14"/>
      <c r="H92" s="14"/>
      <c r="I92" s="14"/>
      <c r="J92" s="14"/>
      <c r="K92" s="14"/>
      <c r="L92" s="14"/>
      <c r="M92" s="14"/>
      <c r="N92" s="14"/>
    </row>
    <row r="93" spans="1:14" x14ac:dyDescent="0.3">
      <c r="A93" s="14"/>
      <c r="B93" s="14"/>
      <c r="C93" s="14"/>
      <c r="D93" s="14"/>
      <c r="E93" s="14"/>
      <c r="F93" s="14"/>
      <c r="G93" s="14"/>
      <c r="H93" s="14"/>
      <c r="I93" s="14"/>
      <c r="J93" s="14"/>
      <c r="K93" s="14"/>
      <c r="L93" s="14"/>
      <c r="M93" s="14"/>
      <c r="N93" s="14"/>
    </row>
    <row r="94" spans="1:14" x14ac:dyDescent="0.3">
      <c r="A94" s="14"/>
      <c r="B94" s="14"/>
      <c r="C94" s="14"/>
      <c r="D94" s="14"/>
      <c r="E94" s="14"/>
      <c r="F94" s="14"/>
      <c r="G94" s="14"/>
      <c r="H94" s="14"/>
      <c r="I94" s="14"/>
      <c r="J94" s="14"/>
      <c r="K94" s="14"/>
      <c r="L94" s="14"/>
      <c r="M94" s="14"/>
      <c r="N94" s="14"/>
    </row>
    <row r="95" spans="1:14" x14ac:dyDescent="0.3">
      <c r="A95" s="14"/>
      <c r="B95" s="14"/>
      <c r="C95" s="14"/>
      <c r="D95" s="14"/>
      <c r="E95" s="14"/>
      <c r="F95" s="14"/>
      <c r="G95" s="14"/>
      <c r="H95" s="14"/>
      <c r="I95" s="14"/>
      <c r="J95" s="14"/>
      <c r="K95" s="14"/>
      <c r="L95" s="14"/>
      <c r="M95" s="14"/>
      <c r="N95" s="14"/>
    </row>
    <row r="96" spans="1:14" x14ac:dyDescent="0.3">
      <c r="A96" s="14"/>
      <c r="B96" s="14"/>
      <c r="C96" s="14"/>
      <c r="D96" s="14"/>
      <c r="E96" s="14"/>
      <c r="F96" s="14"/>
      <c r="G96" s="14"/>
      <c r="H96" s="14"/>
      <c r="I96" s="14"/>
      <c r="J96" s="14"/>
      <c r="K96" s="14"/>
      <c r="L96" s="14"/>
      <c r="M96" s="14"/>
      <c r="N96" s="14"/>
    </row>
    <row r="97" spans="1:14" x14ac:dyDescent="0.3">
      <c r="A97" s="14"/>
      <c r="B97" s="14"/>
      <c r="C97" s="14"/>
      <c r="D97" s="14"/>
      <c r="E97" s="14"/>
      <c r="F97" s="14"/>
      <c r="G97" s="14"/>
      <c r="H97" s="14"/>
      <c r="I97" s="14"/>
      <c r="J97" s="14"/>
      <c r="K97" s="14"/>
      <c r="L97" s="14"/>
      <c r="M97" s="14"/>
      <c r="N97" s="14"/>
    </row>
    <row r="98" spans="1:14" x14ac:dyDescent="0.3">
      <c r="A98" s="14"/>
      <c r="B98" s="14"/>
      <c r="C98" s="14"/>
      <c r="D98" s="14"/>
      <c r="E98" s="14"/>
      <c r="F98" s="14"/>
      <c r="G98" s="14"/>
      <c r="H98" s="14"/>
      <c r="I98" s="14"/>
      <c r="J98" s="14"/>
      <c r="K98" s="14"/>
      <c r="L98" s="14"/>
      <c r="M98" s="14"/>
      <c r="N98" s="14"/>
    </row>
    <row r="99" spans="1:14" x14ac:dyDescent="0.3">
      <c r="A99" s="14"/>
      <c r="B99" s="14"/>
      <c r="C99" s="14"/>
      <c r="D99" s="14"/>
      <c r="E99" s="14"/>
      <c r="F99" s="14"/>
      <c r="G99" s="14"/>
      <c r="H99" s="14"/>
      <c r="I99" s="14"/>
      <c r="J99" s="14"/>
      <c r="K99" s="14"/>
      <c r="L99" s="14"/>
      <c r="M99" s="14"/>
      <c r="N99" s="14"/>
    </row>
    <row r="100" spans="1:14" x14ac:dyDescent="0.3">
      <c r="A100" s="14"/>
      <c r="B100" s="14"/>
      <c r="C100" s="14"/>
      <c r="D100" s="14"/>
      <c r="E100" s="14"/>
      <c r="F100" s="14"/>
      <c r="G100" s="14"/>
      <c r="H100" s="14"/>
      <c r="I100" s="14"/>
      <c r="J100" s="14"/>
      <c r="K100" s="14"/>
      <c r="L100" s="14"/>
      <c r="M100" s="14"/>
      <c r="N100" s="14"/>
    </row>
    <row r="101" spans="1:14" x14ac:dyDescent="0.3">
      <c r="A101" s="14"/>
      <c r="B101" s="14"/>
      <c r="C101" s="14"/>
      <c r="D101" s="14"/>
      <c r="E101" s="14"/>
      <c r="F101" s="14"/>
      <c r="G101" s="14"/>
      <c r="H101" s="14"/>
      <c r="I101" s="14"/>
      <c r="J101" s="14"/>
      <c r="K101" s="14"/>
      <c r="L101" s="14"/>
      <c r="M101" s="14"/>
      <c r="N101" s="14"/>
    </row>
    <row r="102" spans="1:14" x14ac:dyDescent="0.3">
      <c r="A102" s="14"/>
      <c r="B102" s="14"/>
      <c r="C102" s="14"/>
      <c r="D102" s="14"/>
      <c r="E102" s="14"/>
      <c r="F102" s="14"/>
      <c r="G102" s="14"/>
      <c r="H102" s="14"/>
      <c r="I102" s="14"/>
      <c r="J102" s="14"/>
      <c r="K102" s="14"/>
      <c r="L102" s="14"/>
      <c r="M102" s="14"/>
      <c r="N102" s="14"/>
    </row>
    <row r="103" spans="1:14" x14ac:dyDescent="0.3">
      <c r="A103" s="14"/>
      <c r="B103" s="14"/>
      <c r="C103" s="14"/>
      <c r="D103" s="14"/>
      <c r="E103" s="14"/>
      <c r="F103" s="14"/>
      <c r="G103" s="14"/>
      <c r="H103" s="14"/>
      <c r="I103" s="14"/>
      <c r="J103" s="14"/>
      <c r="K103" s="14"/>
      <c r="L103" s="14"/>
      <c r="M103" s="14"/>
      <c r="N103" s="14"/>
    </row>
    <row r="104" spans="1:14" x14ac:dyDescent="0.3">
      <c r="A104" s="14"/>
      <c r="B104" s="14"/>
      <c r="C104" s="14"/>
      <c r="D104" s="14"/>
      <c r="E104" s="14"/>
      <c r="F104" s="14"/>
      <c r="G104" s="14"/>
      <c r="H104" s="14"/>
      <c r="I104" s="14"/>
      <c r="J104" s="14"/>
      <c r="K104" s="14"/>
      <c r="L104" s="14"/>
      <c r="M104" s="14"/>
      <c r="N104" s="14"/>
    </row>
    <row r="105" spans="1:14" x14ac:dyDescent="0.3">
      <c r="A105" s="14"/>
      <c r="B105" s="14"/>
      <c r="C105" s="14"/>
      <c r="D105" s="14"/>
      <c r="E105" s="14"/>
      <c r="F105" s="14"/>
      <c r="G105" s="14"/>
      <c r="H105" s="14"/>
      <c r="I105" s="14"/>
      <c r="J105" s="14"/>
      <c r="K105" s="14"/>
      <c r="L105" s="14"/>
      <c r="M105" s="14"/>
      <c r="N105" s="14"/>
    </row>
    <row r="106" spans="1:14" x14ac:dyDescent="0.3">
      <c r="A106" s="14"/>
      <c r="B106" s="14"/>
      <c r="C106" s="14"/>
      <c r="D106" s="14"/>
      <c r="E106" s="14"/>
      <c r="F106" s="14"/>
      <c r="G106" s="14"/>
      <c r="H106" s="14"/>
      <c r="I106" s="14"/>
      <c r="J106" s="14"/>
      <c r="K106" s="14"/>
      <c r="L106" s="14"/>
      <c r="M106" s="14"/>
      <c r="N106" s="14"/>
    </row>
    <row r="107" spans="1:14" x14ac:dyDescent="0.3">
      <c r="A107" s="14"/>
      <c r="B107" s="14"/>
      <c r="C107" s="14"/>
      <c r="D107" s="14"/>
      <c r="E107" s="14"/>
      <c r="F107" s="14"/>
      <c r="G107" s="14"/>
      <c r="H107" s="14"/>
      <c r="I107" s="14"/>
      <c r="J107" s="14"/>
      <c r="K107" s="14"/>
      <c r="L107" s="14"/>
      <c r="M107" s="14"/>
      <c r="N107" s="14"/>
    </row>
    <row r="108" spans="1:14" x14ac:dyDescent="0.3">
      <c r="A108" s="14"/>
      <c r="B108" s="14"/>
      <c r="C108" s="14"/>
      <c r="D108" s="14"/>
      <c r="E108" s="14"/>
      <c r="F108" s="14"/>
      <c r="G108" s="14"/>
      <c r="H108" s="14"/>
      <c r="I108" s="14"/>
      <c r="J108" s="14"/>
      <c r="K108" s="14"/>
      <c r="L108" s="14"/>
      <c r="M108" s="14"/>
      <c r="N108" s="14"/>
    </row>
    <row r="109" spans="1:14" x14ac:dyDescent="0.3">
      <c r="A109" s="14"/>
      <c r="B109" s="14"/>
      <c r="C109" s="14"/>
      <c r="D109" s="14"/>
      <c r="E109" s="14"/>
      <c r="F109" s="14"/>
      <c r="G109" s="14"/>
      <c r="H109" s="14"/>
      <c r="I109" s="14"/>
      <c r="J109" s="14"/>
      <c r="K109" s="14"/>
      <c r="L109" s="14"/>
      <c r="M109" s="14"/>
      <c r="N109" s="14"/>
    </row>
    <row r="110" spans="1:14" x14ac:dyDescent="0.3">
      <c r="A110" s="14"/>
      <c r="B110" s="14"/>
      <c r="C110" s="14"/>
      <c r="D110" s="14"/>
      <c r="E110" s="14"/>
      <c r="F110" s="14"/>
      <c r="G110" s="14"/>
      <c r="H110" s="14"/>
      <c r="I110" s="14"/>
      <c r="J110" s="14"/>
      <c r="K110" s="14"/>
      <c r="L110" s="14"/>
      <c r="M110" s="14"/>
      <c r="N110" s="14"/>
    </row>
    <row r="111" spans="1:14" x14ac:dyDescent="0.3">
      <c r="A111" s="14"/>
      <c r="B111" s="14"/>
      <c r="C111" s="14"/>
      <c r="D111" s="14"/>
      <c r="E111" s="14"/>
      <c r="F111" s="14"/>
      <c r="G111" s="14"/>
      <c r="H111" s="14"/>
      <c r="I111" s="14"/>
      <c r="J111" s="14"/>
      <c r="K111" s="14"/>
      <c r="L111" s="14"/>
      <c r="M111" s="14"/>
      <c r="N111" s="14"/>
    </row>
    <row r="112" spans="1:14" x14ac:dyDescent="0.3">
      <c r="A112" s="14"/>
      <c r="B112" s="14"/>
      <c r="C112" s="14"/>
      <c r="D112" s="14"/>
      <c r="E112" s="14"/>
      <c r="F112" s="14"/>
      <c r="G112" s="14"/>
      <c r="H112" s="14"/>
      <c r="I112" s="14"/>
      <c r="J112" s="14"/>
      <c r="K112" s="14"/>
      <c r="L112" s="14"/>
      <c r="M112" s="14"/>
      <c r="N112" s="14"/>
    </row>
    <row r="113" spans="1:14" x14ac:dyDescent="0.3">
      <c r="A113" s="14"/>
      <c r="B113" s="14"/>
      <c r="C113" s="14"/>
      <c r="D113" s="14"/>
      <c r="E113" s="14"/>
      <c r="F113" s="14"/>
      <c r="G113" s="14"/>
      <c r="H113" s="14"/>
      <c r="I113" s="14"/>
      <c r="J113" s="14"/>
      <c r="K113" s="14"/>
      <c r="L113" s="14"/>
      <c r="M113" s="14"/>
      <c r="N113" s="14"/>
    </row>
    <row r="114" spans="1:14" x14ac:dyDescent="0.3">
      <c r="A114" s="14"/>
      <c r="B114" s="14"/>
      <c r="C114" s="14"/>
      <c r="D114" s="14"/>
      <c r="E114" s="14"/>
      <c r="F114" s="14"/>
      <c r="G114" s="14"/>
      <c r="H114" s="14"/>
      <c r="I114" s="14"/>
      <c r="J114" s="14"/>
      <c r="K114" s="14"/>
      <c r="L114" s="14"/>
      <c r="M114" s="14"/>
      <c r="N114" s="14"/>
    </row>
    <row r="115" spans="1:14" x14ac:dyDescent="0.3">
      <c r="A115" s="14"/>
      <c r="B115" s="14"/>
      <c r="C115" s="14"/>
      <c r="D115" s="14"/>
      <c r="E115" s="14"/>
      <c r="F115" s="14"/>
      <c r="G115" s="14"/>
      <c r="H115" s="14"/>
      <c r="I115" s="14"/>
      <c r="J115" s="14"/>
      <c r="K115" s="14"/>
      <c r="L115" s="14"/>
      <c r="M115" s="14"/>
      <c r="N115" s="14"/>
    </row>
    <row r="116" spans="1:14" x14ac:dyDescent="0.3">
      <c r="A116" s="14"/>
      <c r="B116" s="14"/>
      <c r="C116" s="14"/>
      <c r="D116" s="14"/>
      <c r="E116" s="14"/>
      <c r="F116" s="14"/>
      <c r="G116" s="14"/>
      <c r="H116" s="14"/>
      <c r="I116" s="14"/>
      <c r="J116" s="14"/>
      <c r="K116" s="14"/>
      <c r="L116" s="14"/>
      <c r="M116" s="14"/>
      <c r="N116" s="14"/>
    </row>
    <row r="117" spans="1:14" x14ac:dyDescent="0.3">
      <c r="A117" s="14"/>
      <c r="B117" s="14"/>
      <c r="C117" s="14"/>
      <c r="D117" s="14"/>
      <c r="E117" s="14"/>
      <c r="F117" s="14"/>
      <c r="G117" s="14"/>
      <c r="H117" s="14"/>
      <c r="I117" s="14"/>
      <c r="J117" s="14"/>
      <c r="K117" s="14"/>
      <c r="L117" s="14"/>
      <c r="M117" s="14"/>
      <c r="N117" s="14"/>
    </row>
    <row r="118" spans="1:14" x14ac:dyDescent="0.3">
      <c r="A118" s="14"/>
      <c r="B118" s="14"/>
      <c r="C118" s="14"/>
      <c r="D118" s="14"/>
      <c r="E118" s="14"/>
      <c r="F118" s="14"/>
      <c r="G118" s="14"/>
      <c r="H118" s="14"/>
      <c r="I118" s="14"/>
      <c r="J118" s="14"/>
      <c r="K118" s="14"/>
      <c r="L118" s="14"/>
      <c r="M118" s="14"/>
      <c r="N118" s="14"/>
    </row>
    <row r="119" spans="1:14" x14ac:dyDescent="0.3">
      <c r="A119" s="14"/>
      <c r="B119" s="14"/>
      <c r="C119" s="14"/>
      <c r="D119" s="14"/>
      <c r="E119" s="14"/>
      <c r="F119" s="14"/>
      <c r="G119" s="14"/>
      <c r="H119" s="14"/>
      <c r="I119" s="14"/>
      <c r="J119" s="14"/>
      <c r="K119" s="14"/>
      <c r="L119" s="14"/>
      <c r="M119" s="14"/>
      <c r="N119" s="14"/>
    </row>
    <row r="120" spans="1:14" x14ac:dyDescent="0.3">
      <c r="A120" s="14"/>
      <c r="B120" s="14"/>
      <c r="C120" s="14"/>
      <c r="D120" s="14"/>
      <c r="E120" s="14"/>
      <c r="F120" s="14"/>
      <c r="G120" s="14"/>
      <c r="H120" s="14"/>
      <c r="I120" s="14"/>
      <c r="J120" s="14"/>
      <c r="K120" s="14"/>
      <c r="L120" s="14"/>
      <c r="M120" s="14"/>
      <c r="N120" s="14"/>
    </row>
    <row r="121" spans="1:14" x14ac:dyDescent="0.3">
      <c r="A121" s="14"/>
      <c r="B121" s="14"/>
      <c r="C121" s="14"/>
      <c r="D121" s="14"/>
      <c r="E121" s="14"/>
      <c r="F121" s="14"/>
      <c r="G121" s="14"/>
      <c r="H121" s="14"/>
      <c r="I121" s="14"/>
      <c r="J121" s="14"/>
      <c r="K121" s="14"/>
      <c r="L121" s="14"/>
      <c r="M121" s="14"/>
      <c r="N121" s="14"/>
    </row>
    <row r="122" spans="1:14" x14ac:dyDescent="0.3">
      <c r="A122" s="14"/>
      <c r="B122" s="14"/>
      <c r="C122" s="14"/>
      <c r="D122" s="14"/>
      <c r="E122" s="14"/>
      <c r="F122" s="14"/>
      <c r="G122" s="14"/>
      <c r="H122" s="14"/>
      <c r="I122" s="14"/>
      <c r="J122" s="14"/>
      <c r="K122" s="14"/>
      <c r="L122" s="14"/>
      <c r="M122" s="14"/>
      <c r="N122" s="14"/>
    </row>
    <row r="123" spans="1:14" x14ac:dyDescent="0.3">
      <c r="A123" s="14"/>
      <c r="B123" s="14"/>
      <c r="C123" s="14"/>
      <c r="D123" s="14"/>
      <c r="E123" s="14"/>
      <c r="F123" s="14"/>
      <c r="G123" s="14"/>
      <c r="H123" s="14"/>
      <c r="I123" s="14"/>
      <c r="J123" s="14"/>
      <c r="K123" s="14"/>
      <c r="L123" s="14"/>
      <c r="M123" s="14"/>
      <c r="N123" s="14"/>
    </row>
    <row r="124" spans="1:14" x14ac:dyDescent="0.3">
      <c r="A124" s="14"/>
      <c r="B124" s="14"/>
      <c r="C124" s="14"/>
      <c r="D124" s="14"/>
      <c r="E124" s="14"/>
      <c r="F124" s="14"/>
      <c r="G124" s="14"/>
      <c r="H124" s="14"/>
      <c r="I124" s="14"/>
      <c r="J124" s="14"/>
      <c r="K124" s="14"/>
      <c r="L124" s="14"/>
      <c r="M124" s="14"/>
      <c r="N124" s="14"/>
    </row>
    <row r="125" spans="1:14" x14ac:dyDescent="0.3">
      <c r="A125" s="14"/>
      <c r="B125" s="14"/>
      <c r="C125" s="14"/>
      <c r="D125" s="14"/>
      <c r="E125" s="14"/>
      <c r="F125" s="14"/>
      <c r="G125" s="14"/>
      <c r="H125" s="14"/>
      <c r="I125" s="14"/>
      <c r="J125" s="14"/>
      <c r="K125" s="14"/>
      <c r="L125" s="14"/>
      <c r="M125" s="14"/>
      <c r="N125" s="14"/>
    </row>
    <row r="126" spans="1:14" x14ac:dyDescent="0.3">
      <c r="A126" s="14"/>
      <c r="B126" s="14"/>
      <c r="C126" s="14"/>
      <c r="D126" s="14"/>
      <c r="E126" s="14"/>
      <c r="F126" s="14"/>
      <c r="G126" s="14"/>
      <c r="H126" s="14"/>
      <c r="I126" s="14"/>
      <c r="J126" s="14"/>
      <c r="K126" s="14"/>
      <c r="L126" s="14"/>
      <c r="M126" s="14"/>
      <c r="N126" s="14"/>
    </row>
    <row r="127" spans="1:14" x14ac:dyDescent="0.3">
      <c r="A127" s="14"/>
      <c r="B127" s="14"/>
      <c r="C127" s="14"/>
      <c r="D127" s="14"/>
      <c r="E127" s="14"/>
      <c r="F127" s="14"/>
      <c r="G127" s="14"/>
      <c r="H127" s="14"/>
      <c r="I127" s="14"/>
      <c r="J127" s="14"/>
      <c r="K127" s="14"/>
      <c r="L127" s="14"/>
      <c r="M127" s="14"/>
      <c r="N127" s="14"/>
    </row>
    <row r="128" spans="1:14" x14ac:dyDescent="0.3">
      <c r="A128" s="14"/>
      <c r="B128" s="14"/>
      <c r="C128" s="14"/>
      <c r="D128" s="14"/>
      <c r="E128" s="14"/>
      <c r="F128" s="14"/>
      <c r="G128" s="14"/>
      <c r="H128" s="14"/>
      <c r="I128" s="14"/>
      <c r="J128" s="14"/>
      <c r="K128" s="14"/>
      <c r="L128" s="14"/>
      <c r="M128" s="14"/>
      <c r="N128" s="14"/>
    </row>
    <row r="129" spans="1:14" x14ac:dyDescent="0.3">
      <c r="A129" s="14"/>
      <c r="B129" s="14"/>
      <c r="C129" s="14"/>
      <c r="D129" s="14"/>
      <c r="E129" s="14"/>
      <c r="F129" s="14"/>
      <c r="G129" s="14"/>
      <c r="H129" s="14"/>
      <c r="I129" s="14"/>
      <c r="J129" s="14"/>
      <c r="K129" s="14"/>
      <c r="L129" s="14"/>
      <c r="M129" s="14"/>
      <c r="N129" s="14"/>
    </row>
    <row r="130" spans="1:14" x14ac:dyDescent="0.3">
      <c r="A130" s="14"/>
      <c r="B130" s="14"/>
      <c r="C130" s="14"/>
      <c r="D130" s="14"/>
      <c r="E130" s="14"/>
      <c r="F130" s="14"/>
      <c r="G130" s="14"/>
      <c r="H130" s="14"/>
      <c r="I130" s="14"/>
      <c r="J130" s="14"/>
      <c r="K130" s="14"/>
      <c r="L130" s="14"/>
      <c r="M130" s="14"/>
      <c r="N130" s="14"/>
    </row>
    <row r="131" spans="1:14" x14ac:dyDescent="0.3">
      <c r="A131" s="14"/>
      <c r="B131" s="14"/>
      <c r="C131" s="14"/>
      <c r="D131" s="14"/>
      <c r="E131" s="14"/>
      <c r="F131" s="14"/>
      <c r="G131" s="14"/>
      <c r="H131" s="14"/>
      <c r="I131" s="14"/>
      <c r="J131" s="14"/>
      <c r="K131" s="14"/>
      <c r="L131" s="14"/>
      <c r="M131" s="14"/>
      <c r="N131" s="14"/>
    </row>
    <row r="132" spans="1:14" x14ac:dyDescent="0.3">
      <c r="A132" s="14"/>
      <c r="B132" s="14"/>
      <c r="C132" s="14"/>
      <c r="D132" s="14"/>
      <c r="E132" s="14"/>
      <c r="F132" s="14"/>
      <c r="G132" s="14"/>
      <c r="H132" s="14"/>
      <c r="I132" s="14"/>
      <c r="J132" s="14"/>
      <c r="K132" s="14"/>
      <c r="L132" s="14"/>
      <c r="M132" s="14"/>
      <c r="N132" s="14"/>
    </row>
    <row r="133" spans="1:14" x14ac:dyDescent="0.3">
      <c r="A133" s="14"/>
      <c r="B133" s="14"/>
      <c r="C133" s="14"/>
      <c r="D133" s="14"/>
      <c r="E133" s="14"/>
      <c r="F133" s="14"/>
      <c r="G133" s="14"/>
      <c r="H133" s="14"/>
      <c r="I133" s="14"/>
      <c r="J133" s="14"/>
      <c r="K133" s="14"/>
      <c r="L133" s="14"/>
      <c r="M133" s="14"/>
      <c r="N133" s="14"/>
    </row>
    <row r="134" spans="1:14" x14ac:dyDescent="0.3">
      <c r="A134" s="14"/>
      <c r="B134" s="14"/>
      <c r="C134" s="14"/>
      <c r="D134" s="14"/>
      <c r="E134" s="14"/>
      <c r="F134" s="14"/>
      <c r="G134" s="14"/>
      <c r="H134" s="14"/>
      <c r="I134" s="14"/>
      <c r="J134" s="14"/>
      <c r="K134" s="14"/>
      <c r="L134" s="14"/>
      <c r="M134" s="14"/>
      <c r="N134" s="14"/>
    </row>
    <row r="135" spans="1:14" x14ac:dyDescent="0.3">
      <c r="A135" s="14"/>
      <c r="B135" s="14"/>
      <c r="C135" s="14"/>
      <c r="D135" s="14"/>
      <c r="E135" s="14"/>
      <c r="F135" s="14"/>
      <c r="G135" s="14"/>
      <c r="H135" s="14"/>
      <c r="I135" s="14"/>
      <c r="J135" s="14"/>
      <c r="K135" s="14"/>
      <c r="L135" s="14"/>
      <c r="M135" s="14"/>
      <c r="N135" s="14"/>
    </row>
    <row r="136" spans="1:14" x14ac:dyDescent="0.3">
      <c r="A136" s="14"/>
      <c r="B136" s="14"/>
      <c r="C136" s="14"/>
      <c r="D136" s="14"/>
      <c r="E136" s="14"/>
      <c r="F136" s="14"/>
      <c r="G136" s="14"/>
      <c r="H136" s="14"/>
      <c r="I136" s="14"/>
      <c r="J136" s="14"/>
      <c r="K136" s="14"/>
      <c r="L136" s="14"/>
      <c r="M136" s="14"/>
      <c r="N136" s="14"/>
    </row>
    <row r="137" spans="1:14" x14ac:dyDescent="0.3">
      <c r="A137" s="14"/>
      <c r="B137" s="14"/>
      <c r="C137" s="14"/>
      <c r="D137" s="14"/>
      <c r="E137" s="14"/>
      <c r="F137" s="14"/>
      <c r="G137" s="14"/>
      <c r="H137" s="14"/>
      <c r="I137" s="14"/>
      <c r="J137" s="14"/>
      <c r="K137" s="14"/>
      <c r="L137" s="14"/>
      <c r="M137" s="14"/>
      <c r="N137" s="14"/>
    </row>
    <row r="138" spans="1:14" x14ac:dyDescent="0.3">
      <c r="A138" s="14"/>
      <c r="B138" s="14"/>
      <c r="C138" s="14"/>
      <c r="D138" s="14"/>
      <c r="E138" s="14"/>
      <c r="F138" s="14"/>
      <c r="G138" s="14"/>
      <c r="H138" s="14"/>
      <c r="I138" s="14"/>
      <c r="J138" s="14"/>
      <c r="K138" s="14"/>
      <c r="L138" s="14"/>
      <c r="M138" s="14"/>
      <c r="N138" s="14"/>
    </row>
    <row r="139" spans="1:14" x14ac:dyDescent="0.3">
      <c r="A139" s="14"/>
      <c r="B139" s="14"/>
      <c r="C139" s="14"/>
      <c r="D139" s="14"/>
      <c r="E139" s="14"/>
      <c r="F139" s="14"/>
      <c r="G139" s="14"/>
      <c r="H139" s="14"/>
      <c r="I139" s="14"/>
      <c r="J139" s="14"/>
      <c r="K139" s="14"/>
      <c r="L139" s="14"/>
      <c r="M139" s="14"/>
      <c r="N139" s="14"/>
    </row>
    <row r="140" spans="1:14" x14ac:dyDescent="0.3">
      <c r="A140" s="14"/>
      <c r="B140" s="14"/>
      <c r="C140" s="14"/>
      <c r="D140" s="14"/>
      <c r="E140" s="14"/>
      <c r="F140" s="14"/>
      <c r="G140" s="14"/>
      <c r="H140" s="14"/>
      <c r="I140" s="14"/>
      <c r="J140" s="14"/>
      <c r="K140" s="14"/>
      <c r="L140" s="14"/>
      <c r="M140" s="14"/>
      <c r="N140" s="14"/>
    </row>
    <row r="141" spans="1:14" x14ac:dyDescent="0.3">
      <c r="A141" s="14"/>
      <c r="B141" s="14"/>
      <c r="C141" s="14"/>
      <c r="D141" s="14"/>
      <c r="E141" s="14"/>
      <c r="F141" s="14"/>
      <c r="G141" s="14"/>
      <c r="H141" s="14"/>
      <c r="I141" s="14"/>
      <c r="J141" s="14"/>
      <c r="K141" s="14"/>
      <c r="L141" s="14"/>
      <c r="M141" s="14"/>
      <c r="N141" s="14"/>
    </row>
    <row r="142" spans="1:14" x14ac:dyDescent="0.3">
      <c r="A142" s="14"/>
      <c r="B142" s="14"/>
      <c r="C142" s="14"/>
      <c r="D142" s="14"/>
      <c r="E142" s="14"/>
      <c r="F142" s="14"/>
      <c r="G142" s="14"/>
      <c r="H142" s="14"/>
      <c r="I142" s="14"/>
      <c r="J142" s="14"/>
      <c r="K142" s="14"/>
      <c r="L142" s="14"/>
      <c r="M142" s="14"/>
      <c r="N142" s="14"/>
    </row>
    <row r="143" spans="1:14" x14ac:dyDescent="0.3">
      <c r="A143" s="14"/>
      <c r="B143" s="14"/>
      <c r="C143" s="14"/>
      <c r="D143" s="14"/>
      <c r="E143" s="14"/>
      <c r="F143" s="14"/>
      <c r="G143" s="14"/>
      <c r="H143" s="14"/>
      <c r="I143" s="14"/>
      <c r="J143" s="14"/>
      <c r="K143" s="14"/>
      <c r="L143" s="14"/>
      <c r="M143" s="14"/>
      <c r="N143" s="14"/>
    </row>
    <row r="144" spans="1:14" x14ac:dyDescent="0.3">
      <c r="A144" s="14"/>
      <c r="B144" s="14"/>
      <c r="C144" s="14"/>
      <c r="D144" s="14"/>
      <c r="E144" s="14"/>
      <c r="F144" s="14"/>
      <c r="G144" s="14"/>
      <c r="H144" s="14"/>
      <c r="I144" s="14"/>
      <c r="J144" s="14"/>
      <c r="K144" s="14"/>
      <c r="L144" s="14"/>
      <c r="M144" s="14"/>
      <c r="N144" s="14"/>
    </row>
    <row r="145" spans="1:14" x14ac:dyDescent="0.3">
      <c r="A145" s="14"/>
      <c r="B145" s="14"/>
      <c r="C145" s="14"/>
      <c r="D145" s="14"/>
      <c r="E145" s="14"/>
      <c r="F145" s="14"/>
      <c r="G145" s="14"/>
      <c r="H145" s="14"/>
      <c r="I145" s="14"/>
      <c r="J145" s="14"/>
      <c r="K145" s="14"/>
      <c r="L145" s="14"/>
      <c r="M145" s="14"/>
      <c r="N145" s="14"/>
    </row>
    <row r="146" spans="1:14" x14ac:dyDescent="0.3">
      <c r="A146" s="14"/>
      <c r="B146" s="14"/>
      <c r="C146" s="14"/>
      <c r="D146" s="14"/>
      <c r="E146" s="14"/>
      <c r="F146" s="14"/>
      <c r="G146" s="14"/>
      <c r="H146" s="14"/>
      <c r="I146" s="14"/>
      <c r="J146" s="14"/>
      <c r="K146" s="14"/>
      <c r="L146" s="14"/>
      <c r="M146" s="14"/>
      <c r="N146" s="14"/>
    </row>
    <row r="147" spans="1:14" x14ac:dyDescent="0.3">
      <c r="A147" s="14"/>
      <c r="B147" s="14"/>
      <c r="C147" s="14"/>
      <c r="D147" s="14"/>
      <c r="E147" s="14"/>
      <c r="F147" s="14"/>
      <c r="G147" s="14"/>
      <c r="H147" s="14"/>
      <c r="I147" s="14"/>
      <c r="J147" s="14"/>
      <c r="K147" s="14"/>
      <c r="L147" s="14"/>
      <c r="M147" s="14"/>
      <c r="N147" s="14"/>
    </row>
    <row r="148" spans="1:14" x14ac:dyDescent="0.3">
      <c r="A148" s="14"/>
      <c r="B148" s="14"/>
      <c r="C148" s="14"/>
      <c r="D148" s="14"/>
      <c r="E148" s="14"/>
      <c r="F148" s="14"/>
      <c r="G148" s="14"/>
      <c r="H148" s="14"/>
      <c r="I148" s="14"/>
      <c r="J148" s="14"/>
      <c r="K148" s="14"/>
      <c r="L148" s="14"/>
      <c r="M148" s="14"/>
      <c r="N148" s="14"/>
    </row>
    <row r="149" spans="1:14" x14ac:dyDescent="0.3">
      <c r="A149" s="14"/>
      <c r="B149" s="14"/>
      <c r="C149" s="14"/>
      <c r="D149" s="14"/>
      <c r="E149" s="14"/>
      <c r="F149" s="14"/>
      <c r="G149" s="14"/>
      <c r="H149" s="14"/>
      <c r="I149" s="14"/>
      <c r="J149" s="14"/>
      <c r="K149" s="14"/>
      <c r="L149" s="14"/>
      <c r="M149" s="14"/>
      <c r="N149" s="14"/>
    </row>
    <row r="150" spans="1:14" x14ac:dyDescent="0.3">
      <c r="A150" s="14"/>
      <c r="B150" s="14"/>
      <c r="C150" s="14"/>
      <c r="D150" s="14"/>
      <c r="E150" s="14"/>
      <c r="F150" s="14"/>
      <c r="G150" s="14"/>
      <c r="H150" s="14"/>
      <c r="I150" s="14"/>
      <c r="J150" s="14"/>
      <c r="K150" s="14"/>
      <c r="L150" s="14"/>
      <c r="M150" s="14"/>
      <c r="N150" s="14"/>
    </row>
    <row r="151" spans="1:14" x14ac:dyDescent="0.3">
      <c r="A151" s="14"/>
      <c r="B151" s="14"/>
      <c r="C151" s="14"/>
      <c r="D151" s="14"/>
      <c r="E151" s="14"/>
      <c r="F151" s="14"/>
      <c r="G151" s="14"/>
      <c r="H151" s="14"/>
      <c r="I151" s="14"/>
      <c r="J151" s="14"/>
      <c r="K151" s="14"/>
      <c r="L151" s="14"/>
      <c r="M151" s="14"/>
      <c r="N151" s="14"/>
    </row>
    <row r="152" spans="1:14" x14ac:dyDescent="0.3">
      <c r="A152" s="14"/>
      <c r="B152" s="14"/>
      <c r="C152" s="14"/>
      <c r="D152" s="14"/>
      <c r="E152" s="14"/>
      <c r="F152" s="14"/>
      <c r="G152" s="14"/>
      <c r="H152" s="14"/>
      <c r="I152" s="14"/>
      <c r="J152" s="14"/>
      <c r="K152" s="14"/>
      <c r="L152" s="14"/>
      <c r="M152" s="14"/>
      <c r="N152" s="14"/>
    </row>
    <row r="153" spans="1:14" x14ac:dyDescent="0.3">
      <c r="A153" s="14"/>
      <c r="B153" s="14"/>
      <c r="C153" s="14"/>
      <c r="D153" s="14"/>
      <c r="E153" s="14"/>
      <c r="F153" s="14"/>
      <c r="G153" s="14"/>
      <c r="H153" s="14"/>
      <c r="I153" s="14"/>
      <c r="J153" s="14"/>
      <c r="K153" s="14"/>
      <c r="L153" s="14"/>
      <c r="M153" s="14"/>
      <c r="N153" s="14"/>
    </row>
    <row r="154" spans="1:14" x14ac:dyDescent="0.3">
      <c r="A154" s="14"/>
      <c r="B154" s="14"/>
      <c r="C154" s="14"/>
      <c r="D154" s="14"/>
      <c r="E154" s="14"/>
      <c r="F154" s="14"/>
      <c r="G154" s="14"/>
      <c r="H154" s="14"/>
      <c r="I154" s="14"/>
      <c r="J154" s="14"/>
      <c r="K154" s="14"/>
      <c r="L154" s="14"/>
      <c r="M154" s="14"/>
      <c r="N154" s="14"/>
    </row>
    <row r="155" spans="1:14" x14ac:dyDescent="0.3">
      <c r="A155" s="14"/>
      <c r="B155" s="14"/>
      <c r="C155" s="14"/>
      <c r="D155" s="14"/>
      <c r="E155" s="14"/>
      <c r="F155" s="14"/>
      <c r="G155" s="14"/>
      <c r="H155" s="14"/>
      <c r="I155" s="14"/>
      <c r="J155" s="14"/>
      <c r="K155" s="14"/>
      <c r="L155" s="14"/>
      <c r="M155" s="14"/>
      <c r="N155" s="14"/>
    </row>
    <row r="156" spans="1:14" x14ac:dyDescent="0.3">
      <c r="A156" s="14"/>
      <c r="B156" s="14"/>
      <c r="C156" s="14"/>
      <c r="D156" s="14"/>
      <c r="E156" s="14"/>
      <c r="F156" s="14"/>
      <c r="G156" s="14"/>
      <c r="H156" s="14"/>
      <c r="I156" s="14"/>
      <c r="J156" s="14"/>
      <c r="K156" s="14"/>
      <c r="L156" s="14"/>
      <c r="M156" s="14"/>
      <c r="N156" s="14"/>
    </row>
    <row r="157" spans="1:14" x14ac:dyDescent="0.3">
      <c r="A157" s="14"/>
      <c r="B157" s="14"/>
      <c r="C157" s="14"/>
      <c r="D157" s="14"/>
      <c r="E157" s="14"/>
      <c r="F157" s="14"/>
      <c r="G157" s="14"/>
      <c r="H157" s="14"/>
      <c r="I157" s="14"/>
      <c r="J157" s="14"/>
      <c r="K157" s="14"/>
      <c r="L157" s="14"/>
      <c r="M157" s="14"/>
      <c r="N157" s="14"/>
    </row>
    <row r="158" spans="1:14" x14ac:dyDescent="0.3">
      <c r="A158" s="14"/>
      <c r="B158" s="14"/>
      <c r="C158" s="14"/>
      <c r="D158" s="14"/>
      <c r="E158" s="14"/>
      <c r="F158" s="14"/>
      <c r="G158" s="14"/>
      <c r="H158" s="14"/>
      <c r="I158" s="14"/>
      <c r="J158" s="14"/>
      <c r="K158" s="14"/>
      <c r="L158" s="14"/>
      <c r="M158" s="14"/>
      <c r="N158" s="14"/>
    </row>
    <row r="159" spans="1:14" x14ac:dyDescent="0.3">
      <c r="A159" s="14"/>
      <c r="B159" s="14"/>
      <c r="C159" s="14"/>
      <c r="D159" s="14"/>
      <c r="E159" s="14"/>
      <c r="F159" s="14"/>
      <c r="G159" s="14"/>
      <c r="H159" s="14"/>
      <c r="I159" s="14"/>
      <c r="J159" s="14"/>
      <c r="K159" s="14"/>
      <c r="L159" s="14"/>
      <c r="M159" s="14"/>
      <c r="N159" s="14"/>
    </row>
    <row r="160" spans="1:14" x14ac:dyDescent="0.3">
      <c r="A160" s="14"/>
      <c r="B160" s="14"/>
      <c r="C160" s="14"/>
      <c r="D160" s="14"/>
      <c r="E160" s="14"/>
      <c r="F160" s="14"/>
      <c r="G160" s="14"/>
      <c r="H160" s="14"/>
      <c r="I160" s="14"/>
      <c r="J160" s="14"/>
      <c r="K160" s="14"/>
      <c r="L160" s="14"/>
      <c r="M160" s="14"/>
      <c r="N160" s="14"/>
    </row>
    <row r="161" spans="1:14" x14ac:dyDescent="0.3">
      <c r="A161" s="14"/>
      <c r="B161" s="14"/>
      <c r="C161" s="14"/>
      <c r="D161" s="14"/>
      <c r="E161" s="14"/>
      <c r="F161" s="14"/>
      <c r="G161" s="14"/>
      <c r="H161" s="14"/>
      <c r="I161" s="14"/>
      <c r="J161" s="14"/>
      <c r="K161" s="14"/>
      <c r="L161" s="14"/>
      <c r="M161" s="14"/>
      <c r="N161" s="14"/>
    </row>
    <row r="162" spans="1:14" x14ac:dyDescent="0.3">
      <c r="A162" s="14"/>
      <c r="B162" s="14"/>
      <c r="C162" s="14"/>
      <c r="D162" s="14"/>
      <c r="E162" s="14"/>
      <c r="F162" s="14"/>
      <c r="G162" s="14"/>
      <c r="H162" s="14"/>
      <c r="I162" s="14"/>
      <c r="J162" s="14"/>
      <c r="K162" s="14"/>
      <c r="L162" s="14"/>
      <c r="M162" s="14"/>
      <c r="N162" s="14"/>
    </row>
    <row r="163" spans="1:14" x14ac:dyDescent="0.3">
      <c r="A163" s="14"/>
      <c r="B163" s="14"/>
      <c r="C163" s="14"/>
      <c r="D163" s="14"/>
      <c r="E163" s="14"/>
      <c r="F163" s="14"/>
      <c r="G163" s="14"/>
      <c r="H163" s="14"/>
      <c r="I163" s="14"/>
      <c r="J163" s="14"/>
      <c r="K163" s="14"/>
      <c r="L163" s="14"/>
      <c r="M163" s="14"/>
      <c r="N163" s="14"/>
    </row>
    <row r="164" spans="1:14" x14ac:dyDescent="0.3">
      <c r="A164" s="14"/>
      <c r="B164" s="14"/>
      <c r="C164" s="14"/>
      <c r="D164" s="14"/>
      <c r="E164" s="14"/>
      <c r="F164" s="14"/>
      <c r="G164" s="14"/>
      <c r="H164" s="14"/>
      <c r="I164" s="14"/>
      <c r="J164" s="14"/>
      <c r="K164" s="14"/>
      <c r="L164" s="14"/>
      <c r="M164" s="14"/>
      <c r="N164" s="14"/>
    </row>
    <row r="165" spans="1:14" x14ac:dyDescent="0.3">
      <c r="A165" s="14"/>
      <c r="B165" s="14"/>
      <c r="C165" s="14"/>
      <c r="D165" s="14"/>
      <c r="E165" s="14"/>
      <c r="F165" s="14"/>
      <c r="G165" s="14"/>
      <c r="H165" s="14"/>
      <c r="I165" s="14"/>
      <c r="J165" s="14"/>
      <c r="K165" s="14"/>
      <c r="L165" s="14"/>
      <c r="M165" s="14"/>
      <c r="N165" s="14"/>
    </row>
    <row r="166" spans="1:14" x14ac:dyDescent="0.3">
      <c r="A166" s="14"/>
      <c r="B166" s="14"/>
      <c r="C166" s="14"/>
      <c r="D166" s="14"/>
      <c r="E166" s="14"/>
      <c r="F166" s="14"/>
      <c r="G166" s="14"/>
      <c r="H166" s="14"/>
      <c r="I166" s="14"/>
      <c r="J166" s="14"/>
      <c r="K166" s="14"/>
      <c r="L166" s="14"/>
      <c r="M166" s="14"/>
      <c r="N166" s="14"/>
    </row>
    <row r="167" spans="1:14" x14ac:dyDescent="0.3">
      <c r="A167" s="14"/>
      <c r="B167" s="14"/>
      <c r="C167" s="14"/>
      <c r="D167" s="14"/>
      <c r="E167" s="14"/>
      <c r="F167" s="14"/>
      <c r="G167" s="14"/>
      <c r="H167" s="14"/>
      <c r="I167" s="14"/>
      <c r="J167" s="14"/>
      <c r="K167" s="14"/>
      <c r="L167" s="14"/>
      <c r="M167" s="14"/>
      <c r="N167" s="14"/>
    </row>
    <row r="168" spans="1:14" x14ac:dyDescent="0.3">
      <c r="A168" s="14"/>
      <c r="B168" s="14"/>
      <c r="C168" s="14"/>
      <c r="D168" s="14"/>
      <c r="E168" s="14"/>
      <c r="F168" s="14"/>
      <c r="G168" s="14"/>
      <c r="H168" s="14"/>
      <c r="I168" s="14"/>
      <c r="J168" s="14"/>
      <c r="K168" s="14"/>
      <c r="L168" s="14"/>
      <c r="M168" s="14"/>
      <c r="N168" s="14"/>
    </row>
    <row r="169" spans="1:14" x14ac:dyDescent="0.3">
      <c r="A169" s="14"/>
      <c r="B169" s="14"/>
      <c r="C169" s="14"/>
      <c r="D169" s="14"/>
      <c r="E169" s="14"/>
      <c r="F169" s="14"/>
      <c r="G169" s="14"/>
      <c r="H169" s="14"/>
      <c r="I169" s="14"/>
      <c r="J169" s="14"/>
      <c r="K169" s="14"/>
      <c r="L169" s="14"/>
      <c r="M169" s="14"/>
      <c r="N169" s="14"/>
    </row>
    <row r="170" spans="1:14" x14ac:dyDescent="0.3">
      <c r="A170" s="14"/>
      <c r="B170" s="14"/>
      <c r="C170" s="14"/>
      <c r="D170" s="14"/>
      <c r="E170" s="14"/>
      <c r="F170" s="14"/>
      <c r="G170" s="14"/>
      <c r="H170" s="14"/>
      <c r="I170" s="14"/>
      <c r="J170" s="14"/>
      <c r="K170" s="14"/>
      <c r="L170" s="14"/>
      <c r="M170" s="14"/>
      <c r="N170" s="14"/>
    </row>
    <row r="171" spans="1:14" x14ac:dyDescent="0.3">
      <c r="A171" s="14"/>
      <c r="B171" s="14"/>
      <c r="C171" s="14"/>
      <c r="D171" s="14"/>
      <c r="E171" s="14"/>
      <c r="F171" s="14"/>
      <c r="G171" s="14"/>
      <c r="H171" s="14"/>
      <c r="I171" s="14"/>
      <c r="J171" s="14"/>
      <c r="K171" s="14"/>
      <c r="L171" s="14"/>
      <c r="M171" s="14"/>
      <c r="N171" s="14"/>
    </row>
    <row r="172" spans="1:14" x14ac:dyDescent="0.3">
      <c r="A172" s="14"/>
      <c r="B172" s="14"/>
      <c r="C172" s="14"/>
      <c r="D172" s="14"/>
      <c r="E172" s="14"/>
      <c r="F172" s="14"/>
      <c r="G172" s="14"/>
      <c r="H172" s="14"/>
      <c r="I172" s="14"/>
      <c r="J172" s="14"/>
      <c r="K172" s="14"/>
      <c r="L172" s="14"/>
      <c r="M172" s="14"/>
      <c r="N172" s="14"/>
    </row>
    <row r="173" spans="1:14" x14ac:dyDescent="0.3">
      <c r="A173" s="14"/>
      <c r="B173" s="14"/>
      <c r="C173" s="14"/>
      <c r="D173" s="14"/>
      <c r="E173" s="14"/>
      <c r="F173" s="14"/>
      <c r="G173" s="14"/>
      <c r="H173" s="14"/>
      <c r="I173" s="14"/>
      <c r="J173" s="14"/>
      <c r="K173" s="14"/>
      <c r="L173" s="14"/>
      <c r="M173" s="14"/>
      <c r="N173" s="14"/>
    </row>
    <row r="174" spans="1:14" x14ac:dyDescent="0.3">
      <c r="A174" s="14"/>
      <c r="B174" s="14"/>
      <c r="C174" s="14"/>
      <c r="D174" s="14"/>
      <c r="E174" s="14"/>
      <c r="F174" s="14"/>
      <c r="G174" s="14"/>
      <c r="H174" s="14"/>
      <c r="I174" s="14"/>
      <c r="J174" s="14"/>
      <c r="K174" s="14"/>
      <c r="L174" s="14"/>
      <c r="M174" s="14"/>
      <c r="N174" s="14"/>
    </row>
    <row r="175" spans="1:14" x14ac:dyDescent="0.3">
      <c r="A175" s="14"/>
      <c r="B175" s="14"/>
      <c r="C175" s="14"/>
      <c r="D175" s="14"/>
      <c r="E175" s="14"/>
      <c r="F175" s="14"/>
      <c r="G175" s="14"/>
      <c r="H175" s="14"/>
      <c r="I175" s="14"/>
      <c r="J175" s="14"/>
      <c r="K175" s="14"/>
      <c r="L175" s="14"/>
      <c r="M175" s="14"/>
      <c r="N175" s="14"/>
    </row>
    <row r="176" spans="1:14" x14ac:dyDescent="0.3">
      <c r="A176" s="14"/>
      <c r="B176" s="14"/>
      <c r="C176" s="14"/>
      <c r="D176" s="14"/>
      <c r="E176" s="14"/>
      <c r="F176" s="14"/>
      <c r="G176" s="14"/>
      <c r="H176" s="14"/>
      <c r="I176" s="14"/>
      <c r="J176" s="14"/>
      <c r="K176" s="14"/>
      <c r="L176" s="14"/>
      <c r="M176" s="14"/>
      <c r="N176" s="14"/>
    </row>
    <row r="177" spans="1:14" x14ac:dyDescent="0.3">
      <c r="A177" s="14"/>
      <c r="B177" s="14"/>
      <c r="C177" s="14"/>
      <c r="D177" s="14"/>
      <c r="E177" s="14"/>
      <c r="F177" s="14"/>
      <c r="G177" s="14"/>
      <c r="H177" s="14"/>
      <c r="I177" s="14"/>
      <c r="J177" s="14"/>
      <c r="K177" s="14"/>
      <c r="L177" s="14"/>
      <c r="M177" s="14"/>
      <c r="N177" s="14"/>
    </row>
    <row r="178" spans="1:14" x14ac:dyDescent="0.3">
      <c r="A178" s="14"/>
      <c r="B178" s="14"/>
      <c r="C178" s="14"/>
      <c r="D178" s="14"/>
      <c r="E178" s="14"/>
      <c r="F178" s="14"/>
      <c r="G178" s="14"/>
      <c r="H178" s="14"/>
      <c r="I178" s="14"/>
      <c r="J178" s="14"/>
      <c r="K178" s="14"/>
      <c r="L178" s="14"/>
      <c r="M178" s="14"/>
      <c r="N178" s="14"/>
    </row>
    <row r="179" spans="1:14" x14ac:dyDescent="0.3">
      <c r="A179" s="14"/>
      <c r="B179" s="14"/>
      <c r="C179" s="14"/>
      <c r="D179" s="14"/>
      <c r="E179" s="14"/>
      <c r="F179" s="14"/>
      <c r="G179" s="14"/>
      <c r="H179" s="14"/>
      <c r="I179" s="14"/>
      <c r="J179" s="14"/>
      <c r="K179" s="14"/>
      <c r="L179" s="14"/>
      <c r="M179" s="14"/>
      <c r="N179" s="14"/>
    </row>
    <row r="180" spans="1:14" x14ac:dyDescent="0.3">
      <c r="A180" s="14"/>
      <c r="B180" s="14"/>
      <c r="C180" s="14"/>
      <c r="D180" s="14"/>
      <c r="E180" s="14"/>
      <c r="F180" s="14"/>
      <c r="G180" s="14"/>
      <c r="H180" s="14"/>
      <c r="I180" s="14"/>
      <c r="J180" s="14"/>
      <c r="K180" s="14"/>
      <c r="L180" s="14"/>
      <c r="M180" s="14"/>
      <c r="N180" s="14"/>
    </row>
    <row r="181" spans="1:14" x14ac:dyDescent="0.3">
      <c r="A181" s="14"/>
      <c r="B181" s="14"/>
      <c r="C181" s="14"/>
      <c r="D181" s="14"/>
      <c r="E181" s="14"/>
      <c r="F181" s="14"/>
      <c r="G181" s="14"/>
      <c r="H181" s="14"/>
      <c r="I181" s="14"/>
      <c r="J181" s="14"/>
      <c r="K181" s="14"/>
      <c r="L181" s="14"/>
      <c r="M181" s="14"/>
      <c r="N181" s="14"/>
    </row>
    <row r="182" spans="1:14" x14ac:dyDescent="0.3">
      <c r="A182" s="14"/>
      <c r="B182" s="14"/>
      <c r="C182" s="14"/>
      <c r="D182" s="14"/>
      <c r="E182" s="14"/>
      <c r="F182" s="14"/>
      <c r="G182" s="14"/>
      <c r="H182" s="14"/>
      <c r="I182" s="14"/>
      <c r="J182" s="14"/>
      <c r="K182" s="14"/>
      <c r="L182" s="14"/>
      <c r="M182" s="14"/>
      <c r="N182" s="14"/>
    </row>
    <row r="183" spans="1:14" x14ac:dyDescent="0.3">
      <c r="A183" s="14"/>
      <c r="B183" s="14"/>
      <c r="C183" s="14"/>
      <c r="D183" s="14"/>
      <c r="E183" s="14"/>
      <c r="F183" s="14"/>
      <c r="G183" s="14"/>
      <c r="H183" s="14"/>
      <c r="I183" s="14"/>
      <c r="J183" s="14"/>
      <c r="K183" s="14"/>
      <c r="L183" s="14"/>
      <c r="M183" s="14"/>
      <c r="N183" s="14"/>
    </row>
    <row r="184" spans="1:14" x14ac:dyDescent="0.3">
      <c r="A184" s="14"/>
      <c r="B184" s="14"/>
      <c r="C184" s="14"/>
      <c r="D184" s="14"/>
      <c r="E184" s="14"/>
      <c r="F184" s="14"/>
      <c r="G184" s="14"/>
      <c r="H184" s="14"/>
      <c r="I184" s="14"/>
      <c r="J184" s="14"/>
      <c r="K184" s="14"/>
      <c r="L184" s="14"/>
      <c r="M184" s="14"/>
      <c r="N184" s="14"/>
    </row>
    <row r="185" spans="1:14" x14ac:dyDescent="0.3">
      <c r="A185" s="14"/>
      <c r="B185" s="14"/>
      <c r="C185" s="14"/>
      <c r="D185" s="14"/>
      <c r="E185" s="14"/>
      <c r="F185" s="14"/>
      <c r="G185" s="14"/>
      <c r="H185" s="14"/>
      <c r="I185" s="14"/>
      <c r="J185" s="14"/>
      <c r="K185" s="14"/>
      <c r="L185" s="14"/>
      <c r="M185" s="14"/>
      <c r="N185" s="14"/>
    </row>
    <row r="186" spans="1:14" x14ac:dyDescent="0.3">
      <c r="A186" s="14"/>
      <c r="B186" s="14"/>
      <c r="C186" s="14"/>
      <c r="D186" s="14"/>
      <c r="E186" s="14"/>
      <c r="F186" s="14"/>
      <c r="G186" s="14"/>
      <c r="H186" s="14"/>
      <c r="I186" s="14"/>
      <c r="J186" s="14"/>
      <c r="K186" s="14"/>
      <c r="L186" s="14"/>
      <c r="M186" s="14"/>
      <c r="N186" s="14"/>
    </row>
    <row r="187" spans="1:14" x14ac:dyDescent="0.3">
      <c r="A187" s="14"/>
      <c r="B187" s="14"/>
      <c r="C187" s="14"/>
      <c r="D187" s="14"/>
      <c r="E187" s="14"/>
      <c r="F187" s="14"/>
      <c r="G187" s="14"/>
      <c r="H187" s="14"/>
      <c r="I187" s="14"/>
      <c r="J187" s="14"/>
      <c r="K187" s="14"/>
      <c r="L187" s="14"/>
      <c r="M187" s="14"/>
      <c r="N187" s="14"/>
    </row>
    <row r="188" spans="1:14" x14ac:dyDescent="0.3">
      <c r="A188" s="14"/>
      <c r="B188" s="14"/>
      <c r="C188" s="14"/>
      <c r="D188" s="14"/>
      <c r="E188" s="14"/>
      <c r="F188" s="14"/>
      <c r="G188" s="14"/>
      <c r="H188" s="14"/>
      <c r="I188" s="14"/>
      <c r="J188" s="14"/>
      <c r="K188" s="14"/>
      <c r="L188" s="14"/>
      <c r="M188" s="14"/>
      <c r="N188" s="14"/>
    </row>
    <row r="189" spans="1:14" x14ac:dyDescent="0.3">
      <c r="A189" s="14"/>
      <c r="B189" s="14"/>
      <c r="C189" s="14"/>
      <c r="D189" s="14"/>
      <c r="E189" s="14"/>
      <c r="F189" s="14"/>
      <c r="G189" s="14"/>
      <c r="H189" s="14"/>
      <c r="I189" s="14"/>
      <c r="J189" s="14"/>
      <c r="K189" s="14"/>
      <c r="L189" s="14"/>
      <c r="M189" s="14"/>
      <c r="N189" s="14"/>
    </row>
    <row r="190" spans="1:14" x14ac:dyDescent="0.3">
      <c r="A190" s="14"/>
      <c r="B190" s="14"/>
      <c r="C190" s="14"/>
      <c r="D190" s="14"/>
      <c r="E190" s="14"/>
      <c r="F190" s="14"/>
      <c r="G190" s="14"/>
      <c r="H190" s="14"/>
      <c r="I190" s="14"/>
      <c r="J190" s="14"/>
      <c r="K190" s="14"/>
      <c r="L190" s="14"/>
      <c r="M190" s="14"/>
      <c r="N190" s="14"/>
    </row>
    <row r="191" spans="1:14" x14ac:dyDescent="0.3">
      <c r="A191" s="14"/>
      <c r="B191" s="14"/>
      <c r="C191" s="14"/>
      <c r="D191" s="14"/>
      <c r="E191" s="14"/>
      <c r="F191" s="14"/>
      <c r="G191" s="14"/>
      <c r="H191" s="14"/>
      <c r="I191" s="14"/>
      <c r="J191" s="14"/>
      <c r="K191" s="14"/>
      <c r="L191" s="14"/>
      <c r="M191" s="14"/>
      <c r="N191" s="14"/>
    </row>
    <row r="192" spans="1:14" x14ac:dyDescent="0.3">
      <c r="A192" s="14"/>
      <c r="B192" s="14"/>
      <c r="C192" s="14"/>
      <c r="D192" s="14"/>
      <c r="E192" s="14"/>
      <c r="F192" s="14"/>
      <c r="G192" s="14"/>
      <c r="H192" s="14"/>
      <c r="I192" s="14"/>
      <c r="J192" s="14"/>
      <c r="K192" s="14"/>
      <c r="L192" s="14"/>
      <c r="M192" s="14"/>
      <c r="N192" s="14"/>
    </row>
    <row r="193" spans="1:14" x14ac:dyDescent="0.3">
      <c r="A193" s="14"/>
      <c r="B193" s="14"/>
      <c r="C193" s="14"/>
      <c r="D193" s="14"/>
      <c r="E193" s="14"/>
      <c r="F193" s="14"/>
      <c r="G193" s="14"/>
      <c r="H193" s="14"/>
      <c r="I193" s="14"/>
      <c r="J193" s="14"/>
      <c r="K193" s="14"/>
      <c r="L193" s="14"/>
      <c r="M193" s="14"/>
      <c r="N193" s="14"/>
    </row>
    <row r="194" spans="1:14" x14ac:dyDescent="0.3">
      <c r="A194" s="14"/>
      <c r="B194" s="14"/>
      <c r="C194" s="14"/>
      <c r="D194" s="14"/>
      <c r="E194" s="14"/>
      <c r="F194" s="14"/>
      <c r="G194" s="14"/>
      <c r="H194" s="14"/>
      <c r="I194" s="14"/>
      <c r="J194" s="14"/>
      <c r="K194" s="14"/>
      <c r="L194" s="14"/>
      <c r="M194" s="14"/>
      <c r="N194" s="14"/>
    </row>
    <row r="195" spans="1:14" x14ac:dyDescent="0.3">
      <c r="A195" s="14"/>
      <c r="B195" s="14"/>
      <c r="C195" s="14"/>
      <c r="D195" s="14"/>
      <c r="E195" s="14"/>
      <c r="F195" s="14"/>
      <c r="G195" s="14"/>
      <c r="H195" s="14"/>
      <c r="I195" s="14"/>
      <c r="J195" s="14"/>
      <c r="K195" s="14"/>
      <c r="L195" s="14"/>
      <c r="M195" s="14"/>
      <c r="N195" s="14"/>
    </row>
    <row r="196" spans="1:14" x14ac:dyDescent="0.3">
      <c r="A196" s="14"/>
      <c r="B196" s="14"/>
      <c r="C196" s="14"/>
      <c r="D196" s="14"/>
      <c r="E196" s="14"/>
      <c r="F196" s="14"/>
      <c r="G196" s="14"/>
      <c r="H196" s="14"/>
      <c r="I196" s="14"/>
      <c r="J196" s="14"/>
      <c r="K196" s="14"/>
      <c r="L196" s="14"/>
      <c r="M196" s="14"/>
      <c r="N196" s="14"/>
    </row>
    <row r="197" spans="1:14" x14ac:dyDescent="0.3">
      <c r="A197" s="14"/>
      <c r="B197" s="14"/>
      <c r="C197" s="14"/>
      <c r="D197" s="14"/>
      <c r="E197" s="14"/>
      <c r="F197" s="14"/>
      <c r="G197" s="14"/>
      <c r="H197" s="14"/>
      <c r="I197" s="14"/>
      <c r="J197" s="14"/>
      <c r="K197" s="14"/>
      <c r="L197" s="14"/>
      <c r="M197" s="14"/>
      <c r="N197" s="14"/>
    </row>
    <row r="198" spans="1:14" x14ac:dyDescent="0.3">
      <c r="A198" s="14"/>
      <c r="B198" s="14"/>
      <c r="C198" s="14"/>
      <c r="D198" s="14"/>
      <c r="E198" s="14"/>
      <c r="F198" s="14"/>
      <c r="G198" s="14"/>
      <c r="H198" s="14"/>
      <c r="I198" s="14"/>
      <c r="J198" s="14"/>
      <c r="K198" s="14"/>
      <c r="L198" s="14"/>
      <c r="M198" s="14"/>
      <c r="N198" s="14"/>
    </row>
    <row r="199" spans="1:14" x14ac:dyDescent="0.3">
      <c r="A199" s="14"/>
      <c r="B199" s="14"/>
      <c r="C199" s="14"/>
      <c r="D199" s="14"/>
      <c r="E199" s="14"/>
      <c r="F199" s="14"/>
      <c r="G199" s="14"/>
      <c r="H199" s="14"/>
      <c r="I199" s="14"/>
      <c r="J199" s="14"/>
      <c r="K199" s="14"/>
      <c r="L199" s="14"/>
      <c r="M199" s="14"/>
      <c r="N199" s="14"/>
    </row>
    <row r="200" spans="1:14" x14ac:dyDescent="0.3">
      <c r="A200" s="14"/>
      <c r="B200" s="14"/>
      <c r="C200" s="14"/>
      <c r="D200" s="14"/>
      <c r="E200" s="14"/>
      <c r="F200" s="14"/>
      <c r="G200" s="14"/>
      <c r="H200" s="14"/>
      <c r="I200" s="14"/>
      <c r="J200" s="14"/>
      <c r="K200" s="14"/>
      <c r="L200" s="14"/>
      <c r="M200" s="14"/>
      <c r="N200" s="14"/>
    </row>
    <row r="201" spans="1:14" x14ac:dyDescent="0.3">
      <c r="A201" s="14"/>
      <c r="B201" s="14"/>
      <c r="C201" s="14"/>
      <c r="D201" s="14"/>
      <c r="E201" s="14"/>
      <c r="F201" s="14"/>
      <c r="G201" s="14"/>
      <c r="H201" s="14"/>
      <c r="I201" s="14"/>
      <c r="J201" s="14"/>
      <c r="K201" s="14"/>
      <c r="L201" s="14"/>
      <c r="M201" s="14"/>
      <c r="N201" s="14"/>
    </row>
    <row r="202" spans="1:14" x14ac:dyDescent="0.3">
      <c r="A202" s="14"/>
      <c r="B202" s="14"/>
      <c r="C202" s="14"/>
      <c r="D202" s="14"/>
      <c r="E202" s="14"/>
      <c r="F202" s="14"/>
      <c r="G202" s="14"/>
      <c r="H202" s="14"/>
      <c r="I202" s="14"/>
      <c r="J202" s="14"/>
      <c r="K202" s="14"/>
      <c r="L202" s="14"/>
      <c r="M202" s="14"/>
      <c r="N202" s="14"/>
    </row>
    <row r="203" spans="1:14" x14ac:dyDescent="0.3">
      <c r="A203" s="14"/>
      <c r="B203" s="14"/>
      <c r="C203" s="14"/>
      <c r="D203" s="14"/>
      <c r="E203" s="14"/>
      <c r="F203" s="14"/>
      <c r="G203" s="14"/>
      <c r="H203" s="14"/>
      <c r="I203" s="14"/>
      <c r="J203" s="14"/>
      <c r="K203" s="14"/>
      <c r="L203" s="14"/>
      <c r="M203" s="14"/>
      <c r="N203" s="14"/>
    </row>
    <row r="204" spans="1:14" x14ac:dyDescent="0.3">
      <c r="A204" s="14"/>
      <c r="B204" s="14"/>
      <c r="C204" s="14"/>
      <c r="D204" s="14"/>
      <c r="E204" s="14"/>
      <c r="F204" s="14"/>
      <c r="G204" s="14"/>
      <c r="H204" s="14"/>
      <c r="I204" s="14"/>
      <c r="J204" s="14"/>
      <c r="K204" s="14"/>
      <c r="L204" s="14"/>
      <c r="M204" s="14"/>
      <c r="N204" s="14"/>
    </row>
    <row r="205" spans="1:14" x14ac:dyDescent="0.3">
      <c r="A205" s="14"/>
      <c r="B205" s="14"/>
      <c r="C205" s="14"/>
      <c r="D205" s="14"/>
      <c r="E205" s="14"/>
      <c r="F205" s="14"/>
      <c r="G205" s="14"/>
      <c r="H205" s="14"/>
      <c r="I205" s="14"/>
      <c r="J205" s="14"/>
      <c r="K205" s="14"/>
      <c r="L205" s="14"/>
      <c r="M205" s="14"/>
      <c r="N205" s="14"/>
    </row>
    <row r="206" spans="1:14" x14ac:dyDescent="0.3">
      <c r="A206" s="14"/>
      <c r="B206" s="14"/>
      <c r="C206" s="14"/>
      <c r="D206" s="14"/>
      <c r="E206" s="14"/>
      <c r="F206" s="14"/>
      <c r="G206" s="14"/>
      <c r="H206" s="14"/>
      <c r="I206" s="14"/>
      <c r="J206" s="14"/>
      <c r="K206" s="14"/>
      <c r="L206" s="14"/>
      <c r="M206" s="14"/>
      <c r="N206" s="14"/>
    </row>
    <row r="207" spans="1:14" x14ac:dyDescent="0.3">
      <c r="A207" s="14"/>
      <c r="B207" s="14"/>
      <c r="C207" s="14"/>
      <c r="D207" s="14"/>
      <c r="E207" s="14"/>
      <c r="F207" s="14"/>
      <c r="G207" s="14"/>
      <c r="H207" s="14"/>
      <c r="I207" s="14"/>
      <c r="J207" s="14"/>
      <c r="K207" s="14"/>
      <c r="L207" s="14"/>
      <c r="M207" s="14"/>
      <c r="N207" s="14"/>
    </row>
  </sheetData>
  <autoFilter ref="A7:N207" xr:uid="{00000000-0009-0000-0000-000002000000}"/>
  <pageMargins left="0.75" right="0.75" top="1" bottom="1" header="0.5" footer="0.5"/>
  <drawing r:id="rId1"/>
  <extLst>
    <ext xmlns:x14="http://schemas.microsoft.com/office/spreadsheetml/2009/9/main" uri="{CCE6A557-97BC-4b89-ADB6-D9C93CAAB3DF}">
      <x14:dataValidations xmlns:xm="http://schemas.microsoft.com/office/excel/2006/main" count="4">
        <x14:dataValidation type="list" allowBlank="1" xr:uid="{00000000-0002-0000-0200-000000000000}">
          <x14:formula1>
            <xm:f>Lists!$A$2:$A$8</xm:f>
          </x14:formula1>
          <xm:sqref>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xm:sqref>
        </x14:dataValidation>
        <x14:dataValidation type="list" allowBlank="1" xr:uid="{00000000-0002-0000-0200-000001000000}">
          <x14:formula1>
            <xm:f>Lists!$B$2:$B$13</xm:f>
          </x14:formula1>
          <xm:sqref>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xm:sqref>
        </x14:dataValidation>
        <x14:dataValidation type="list" allowBlank="1" xr:uid="{00000000-0002-0000-0200-000002000000}">
          <x14:formula1>
            <xm:f>Lists!$C$2:$C$5</xm:f>
          </x14:formula1>
          <xm:sqref>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xm:sqref>
        </x14:dataValidation>
        <x14:dataValidation type="list" allowBlank="1" xr:uid="{00000000-0002-0000-0200-000003000000}">
          <x14:formula1>
            <xm:f>Lists!$D$2:$D$5</xm:f>
          </x14:formula1>
          <xm:sqref>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N207"/>
  <sheetViews>
    <sheetView showGridLines="0" workbookViewId="0">
      <pane ySplit="7" topLeftCell="A19" activePane="bottomLeft" state="frozen"/>
      <selection pane="bottomLeft" activeCell="B39" sqref="B39"/>
    </sheetView>
  </sheetViews>
  <sheetFormatPr defaultRowHeight="14.4" x14ac:dyDescent="0.3"/>
  <cols>
    <col min="1" max="1" width="10" customWidth="1"/>
    <col min="2" max="2" width="28" customWidth="1"/>
    <col min="3" max="3" width="34" customWidth="1"/>
    <col min="4" max="4" width="22" customWidth="1"/>
    <col min="5" max="5" width="20" customWidth="1"/>
    <col min="6" max="6" width="18" customWidth="1"/>
    <col min="7" max="7" width="22" customWidth="1"/>
    <col min="8" max="8" width="28" customWidth="1"/>
    <col min="9" max="9" width="20" customWidth="1"/>
    <col min="10" max="10" width="22" customWidth="1"/>
    <col min="11" max="11" width="16" customWidth="1"/>
    <col min="12" max="12" width="18" customWidth="1"/>
    <col min="13" max="14" width="16" customWidth="1"/>
  </cols>
  <sheetData>
    <row r="5" spans="1:14" ht="23.4" x14ac:dyDescent="0.45">
      <c r="A5" s="6" t="s">
        <v>282</v>
      </c>
    </row>
    <row r="7" spans="1:14" x14ac:dyDescent="0.3">
      <c r="A7" s="13" t="s">
        <v>29</v>
      </c>
      <c r="B7" s="13" t="s">
        <v>30</v>
      </c>
      <c r="C7" s="13" t="s">
        <v>283</v>
      </c>
      <c r="D7" s="13" t="s">
        <v>284</v>
      </c>
      <c r="E7" s="13" t="s">
        <v>285</v>
      </c>
      <c r="F7" s="13" t="s">
        <v>286</v>
      </c>
      <c r="G7" s="13" t="s">
        <v>287</v>
      </c>
      <c r="H7" s="13" t="s">
        <v>288</v>
      </c>
      <c r="I7" s="13" t="s">
        <v>289</v>
      </c>
      <c r="J7" s="13" t="s">
        <v>290</v>
      </c>
      <c r="K7" s="13" t="s">
        <v>291</v>
      </c>
      <c r="L7" s="13" t="s">
        <v>292</v>
      </c>
      <c r="M7" s="13" t="s">
        <v>293</v>
      </c>
      <c r="N7" s="13" t="s">
        <v>294</v>
      </c>
    </row>
    <row r="8" spans="1:14" x14ac:dyDescent="0.3">
      <c r="A8" s="16" t="s">
        <v>43</v>
      </c>
      <c r="B8" s="10" t="str">
        <f>IFERROR(VLOOKUP($A8,Vendor_Inventory!$A:$N,2,FALSE),"")</f>
        <v>Payroll SaaS Provider</v>
      </c>
      <c r="C8" s="10" t="str">
        <f>IFERROR(VLOOKUP($A8,Vendor_Inventory!$A:$N,8,FALSE),"")</f>
        <v>Payroll processing is business-critical and time-sensitive</v>
      </c>
      <c r="D8" s="10" t="str">
        <f t="shared" ref="D8:D39" si="0">IF($C8="","",IF(OR(ISNUMBER(SEARCH("business-critical",$C8)),ISNUMBER(SEARCH("core",$C8)),ISNUMBER(SEARCH("primary",$C8)),ISNUMBER(SEARCH("centralized",$C8)),ISNUMBER(SEARCH("critical",$C8)),ISNUMBER(SEARCH("disaster",$C8)),ISNUMBER(SEARCH("payments",$C8)),ISNUMBER(SEARCH("compliance",$C8)),ISNUMBER(SEARCH("payroll",$C8))),"Critical",IF(OR(ISNUMBER(SEARCH("support",$C8)),ISNUMBER(SEARCH("hosts",$C8)),ISNUMBER(SEARCH("hiring",$C8)),ISNUMBER(SEARCH("expense",$C8)),ISNUMBER(SEARCH("ticket",$C8)),ISNUMBER(SEARCH("contract",$C8)),ISNUMBER(SEARCH("reporting",$C8)),ISNUMBER(SEARCH("training",$C8)),ISNUMBER(SEARCH("campaign",$C8))),"Important","Low")))</f>
        <v>Critical</v>
      </c>
      <c r="E8" s="17">
        <f t="shared" ref="E8:E39" si="1">IF($D8="","",IF($D8="Critical",5,IF($D8="Important",3,1)))</f>
        <v>5</v>
      </c>
      <c r="F8" s="18" t="s">
        <v>295</v>
      </c>
      <c r="G8" s="18" t="s">
        <v>295</v>
      </c>
      <c r="H8" s="18" t="s">
        <v>295</v>
      </c>
      <c r="I8" s="17">
        <f t="shared" ref="I8:I39" si="2">IF(OR($F8="", $H8=""),"",IF($F8+$H8&lt;=4,1,IF($F8+$H8&lt;=7,3,5)))</f>
        <v>5</v>
      </c>
      <c r="J8" s="17">
        <f t="shared" ref="J8:J39" si="3">IF(OR($E8="", $F8="", $G8="", $H8=""),"",SUM($E8,$F8,$G8,$H8))</f>
        <v>5</v>
      </c>
      <c r="K8" s="17" t="str">
        <f t="shared" ref="K8:K39" si="4">IF($J8="","",IF($J8&lt;=6,"Low",IF($J8&lt;=11,"Medium",IF($J8&lt;=16,"High","Critical"))))</f>
        <v>Low</v>
      </c>
      <c r="L8" s="10" t="str">
        <f t="shared" ref="L8:L39" si="5">IF($K8="","",IF($K8="Critical","Annual + monitoring",IF($K8="High","Annual",IF($K8="Medium","Biennial","Ad-hoc / change-based"))))</f>
        <v>Ad-hoc / change-based</v>
      </c>
      <c r="M8" s="19">
        <v>46017</v>
      </c>
      <c r="N8" s="20">
        <f t="shared" ref="N8:N39" si="6">IF($M8="","",IF($K8="Critical",EDATE($M8,12),IF($K8="High",EDATE($M8,12),IF($K8="Medium",EDATE($M8,24),EDATE($M8,0)))))</f>
        <v>46017</v>
      </c>
    </row>
    <row r="9" spans="1:14" x14ac:dyDescent="0.3">
      <c r="A9" s="16" t="s">
        <v>57</v>
      </c>
      <c r="B9" s="10" t="str">
        <f>IFERROR(VLOOKUP($A9,Vendor_Inventory!$A:$N,2,FALSE),"")</f>
        <v>Cloud Infrastructure Provider</v>
      </c>
      <c r="C9" s="10" t="str">
        <f>IFERROR(VLOOKUP($A9,Vendor_Inventory!$A:$N,8,FALSE),"")</f>
        <v>Core hosting platform for applications</v>
      </c>
      <c r="D9" s="10" t="str">
        <f t="shared" si="0"/>
        <v>Critical</v>
      </c>
      <c r="E9" s="17">
        <f t="shared" si="1"/>
        <v>5</v>
      </c>
      <c r="F9" s="18" t="s">
        <v>296</v>
      </c>
      <c r="G9" s="18" t="s">
        <v>295</v>
      </c>
      <c r="H9" s="18" t="s">
        <v>296</v>
      </c>
      <c r="I9" s="17">
        <f t="shared" si="2"/>
        <v>3</v>
      </c>
      <c r="J9" s="17">
        <f t="shared" si="3"/>
        <v>5</v>
      </c>
      <c r="K9" s="17" t="str">
        <f t="shared" si="4"/>
        <v>Low</v>
      </c>
      <c r="L9" s="10" t="str">
        <f t="shared" si="5"/>
        <v>Ad-hoc / change-based</v>
      </c>
      <c r="M9" s="19">
        <v>46004</v>
      </c>
      <c r="N9" s="20">
        <f t="shared" si="6"/>
        <v>46004</v>
      </c>
    </row>
    <row r="10" spans="1:14" x14ac:dyDescent="0.3">
      <c r="A10" s="16" t="s">
        <v>71</v>
      </c>
      <c r="B10" s="10" t="str">
        <f>IFERROR(VLOOKUP($A10,Vendor_Inventory!$A:$N,2,FALSE),"")</f>
        <v>CRM Platform</v>
      </c>
      <c r="C10" s="10" t="str">
        <f>IFERROR(VLOOKUP($A10,Vendor_Inventory!$A:$N,8,FALSE),"")</f>
        <v>Primary customer relationship system</v>
      </c>
      <c r="D10" s="10" t="str">
        <f t="shared" si="0"/>
        <v>Critical</v>
      </c>
      <c r="E10" s="17">
        <f t="shared" si="1"/>
        <v>5</v>
      </c>
      <c r="F10" s="18" t="s">
        <v>296</v>
      </c>
      <c r="G10" s="18" t="s">
        <v>295</v>
      </c>
      <c r="H10" s="18" t="s">
        <v>296</v>
      </c>
      <c r="I10" s="17">
        <f t="shared" si="2"/>
        <v>3</v>
      </c>
      <c r="J10" s="17">
        <f t="shared" si="3"/>
        <v>5</v>
      </c>
      <c r="K10" s="17" t="str">
        <f t="shared" si="4"/>
        <v>Low</v>
      </c>
      <c r="L10" s="10" t="str">
        <f t="shared" si="5"/>
        <v>Ad-hoc / change-based</v>
      </c>
      <c r="M10" s="19">
        <v>45991</v>
      </c>
      <c r="N10" s="20">
        <f t="shared" si="6"/>
        <v>45991</v>
      </c>
    </row>
    <row r="11" spans="1:14" x14ac:dyDescent="0.3">
      <c r="A11" s="16" t="s">
        <v>82</v>
      </c>
      <c r="B11" s="10" t="str">
        <f>IFERROR(VLOOKUP($A11,Vendor_Inventory!$A:$N,2,FALSE),"")</f>
        <v>Identity &amp; Access Management Tool</v>
      </c>
      <c r="C11" s="10" t="str">
        <f>IFERROR(VLOOKUP($A11,Vendor_Inventory!$A:$N,8,FALSE),"")</f>
        <v>Centralized access control</v>
      </c>
      <c r="D11" s="10" t="str">
        <f t="shared" si="0"/>
        <v>Critical</v>
      </c>
      <c r="E11" s="17">
        <f t="shared" si="1"/>
        <v>5</v>
      </c>
      <c r="F11" s="18" t="s">
        <v>296</v>
      </c>
      <c r="G11" s="18" t="s">
        <v>295</v>
      </c>
      <c r="H11" s="18" t="s">
        <v>296</v>
      </c>
      <c r="I11" s="17">
        <f t="shared" si="2"/>
        <v>3</v>
      </c>
      <c r="J11" s="17">
        <f t="shared" si="3"/>
        <v>5</v>
      </c>
      <c r="K11" s="17" t="str">
        <f t="shared" si="4"/>
        <v>Low</v>
      </c>
      <c r="L11" s="10" t="str">
        <f t="shared" si="5"/>
        <v>Ad-hoc / change-based</v>
      </c>
      <c r="M11" s="19">
        <v>45978</v>
      </c>
      <c r="N11" s="20">
        <f t="shared" si="6"/>
        <v>45978</v>
      </c>
    </row>
    <row r="12" spans="1:14" x14ac:dyDescent="0.3">
      <c r="A12" s="16" t="s">
        <v>92</v>
      </c>
      <c r="B12" s="10" t="str">
        <f>IFERROR(VLOOKUP($A12,Vendor_Inventory!$A:$N,2,FALSE),"")</f>
        <v>Email &amp; Collaboration Platform</v>
      </c>
      <c r="C12" s="10" t="str">
        <f>IFERROR(VLOOKUP($A12,Vendor_Inventory!$A:$N,8,FALSE),"")</f>
        <v>Critical daily communication platform</v>
      </c>
      <c r="D12" s="10" t="str">
        <f t="shared" si="0"/>
        <v>Critical</v>
      </c>
      <c r="E12" s="17">
        <f t="shared" si="1"/>
        <v>5</v>
      </c>
      <c r="F12" s="18" t="s">
        <v>296</v>
      </c>
      <c r="G12" s="18" t="s">
        <v>295</v>
      </c>
      <c r="H12" s="18" t="s">
        <v>296</v>
      </c>
      <c r="I12" s="17">
        <f t="shared" si="2"/>
        <v>3</v>
      </c>
      <c r="J12" s="17">
        <f t="shared" si="3"/>
        <v>5</v>
      </c>
      <c r="K12" s="17" t="str">
        <f t="shared" si="4"/>
        <v>Low</v>
      </c>
      <c r="L12" s="10" t="str">
        <f t="shared" si="5"/>
        <v>Ad-hoc / change-based</v>
      </c>
      <c r="M12" s="19">
        <v>45965</v>
      </c>
      <c r="N12" s="20">
        <f t="shared" si="6"/>
        <v>45965</v>
      </c>
    </row>
    <row r="13" spans="1:14" x14ac:dyDescent="0.3">
      <c r="A13" s="16" t="s">
        <v>99</v>
      </c>
      <c r="B13" s="10" t="str">
        <f>IFERROR(VLOOKUP($A13,Vendor_Inventory!$A:$N,2,FALSE),"")</f>
        <v>Accounting Software Provider</v>
      </c>
      <c r="C13" s="10" t="str">
        <f>IFERROR(VLOOKUP($A13,Vendor_Inventory!$A:$N,8,FALSE),"")</f>
        <v>Financial reporting and compliance</v>
      </c>
      <c r="D13" s="10" t="str">
        <f t="shared" si="0"/>
        <v>Critical</v>
      </c>
      <c r="E13" s="17">
        <f t="shared" si="1"/>
        <v>5</v>
      </c>
      <c r="F13" s="18" t="s">
        <v>296</v>
      </c>
      <c r="G13" s="18" t="s">
        <v>295</v>
      </c>
      <c r="H13" s="18" t="s">
        <v>295</v>
      </c>
      <c r="I13" s="17">
        <f t="shared" si="2"/>
        <v>5</v>
      </c>
      <c r="J13" s="17">
        <f t="shared" si="3"/>
        <v>5</v>
      </c>
      <c r="K13" s="17" t="str">
        <f t="shared" si="4"/>
        <v>Low</v>
      </c>
      <c r="L13" s="10" t="str">
        <f t="shared" si="5"/>
        <v>Ad-hoc / change-based</v>
      </c>
      <c r="M13" s="19">
        <v>45952</v>
      </c>
      <c r="N13" s="20">
        <f t="shared" si="6"/>
        <v>45952</v>
      </c>
    </row>
    <row r="14" spans="1:14" x14ac:dyDescent="0.3">
      <c r="A14" s="16" t="s">
        <v>109</v>
      </c>
      <c r="B14" s="10" t="str">
        <f>IFERROR(VLOOKUP($A14,Vendor_Inventory!$A:$N,2,FALSE),"")</f>
        <v>Managed IT Service Provider</v>
      </c>
      <c r="C14" s="10" t="str">
        <f>IFERROR(VLOOKUP($A14,Vendor_Inventory!$A:$N,8,FALSE),"")</f>
        <v>Provides ongoing IT support</v>
      </c>
      <c r="D14" s="10" t="str">
        <f t="shared" si="0"/>
        <v>Important</v>
      </c>
      <c r="E14" s="17">
        <f t="shared" si="1"/>
        <v>3</v>
      </c>
      <c r="F14" s="18" t="s">
        <v>296</v>
      </c>
      <c r="G14" s="18" t="s">
        <v>295</v>
      </c>
      <c r="H14" s="18" t="s">
        <v>296</v>
      </c>
      <c r="I14" s="17">
        <f t="shared" si="2"/>
        <v>3</v>
      </c>
      <c r="J14" s="17">
        <f t="shared" si="3"/>
        <v>3</v>
      </c>
      <c r="K14" s="17" t="str">
        <f t="shared" si="4"/>
        <v>Low</v>
      </c>
      <c r="L14" s="10" t="str">
        <f t="shared" si="5"/>
        <v>Ad-hoc / change-based</v>
      </c>
      <c r="M14" s="19">
        <v>45939</v>
      </c>
      <c r="N14" s="20">
        <f t="shared" si="6"/>
        <v>45939</v>
      </c>
    </row>
    <row r="15" spans="1:14" x14ac:dyDescent="0.3">
      <c r="A15" s="16" t="s">
        <v>117</v>
      </c>
      <c r="B15" s="10" t="str">
        <f>IFERROR(VLOOKUP($A15,Vendor_Inventory!$A:$N,2,FALSE),"")</f>
        <v>Payment Processing Vendor</v>
      </c>
      <c r="C15" s="10" t="str">
        <f>IFERROR(VLOOKUP($A15,Vendor_Inventory!$A:$N,8,FALSE),"")</f>
        <v>Enables customer payments</v>
      </c>
      <c r="D15" s="10" t="str">
        <f t="shared" si="0"/>
        <v>Critical</v>
      </c>
      <c r="E15" s="17">
        <f t="shared" si="1"/>
        <v>5</v>
      </c>
      <c r="F15" s="18" t="s">
        <v>295</v>
      </c>
      <c r="G15" s="18" t="s">
        <v>295</v>
      </c>
      <c r="H15" s="18" t="s">
        <v>295</v>
      </c>
      <c r="I15" s="17">
        <f t="shared" si="2"/>
        <v>5</v>
      </c>
      <c r="J15" s="17">
        <f t="shared" si="3"/>
        <v>5</v>
      </c>
      <c r="K15" s="17" t="str">
        <f t="shared" si="4"/>
        <v>Low</v>
      </c>
      <c r="L15" s="10" t="str">
        <f t="shared" si="5"/>
        <v>Ad-hoc / change-based</v>
      </c>
      <c r="M15" s="19">
        <v>45926</v>
      </c>
      <c r="N15" s="20">
        <f t="shared" si="6"/>
        <v>45926</v>
      </c>
    </row>
    <row r="16" spans="1:14" x14ac:dyDescent="0.3">
      <c r="A16" s="16" t="s">
        <v>125</v>
      </c>
      <c r="B16" s="10" t="str">
        <f>IFERROR(VLOOKUP($A16,Vendor_Inventory!$A:$N,2,FALSE),"")</f>
        <v>HR Management System</v>
      </c>
      <c r="C16" s="10" t="str">
        <f>IFERROR(VLOOKUP($A16,Vendor_Inventory!$A:$N,8,FALSE),"")</f>
        <v>Manages employee lifecycle</v>
      </c>
      <c r="D16" s="10" t="str">
        <f t="shared" si="0"/>
        <v>Low</v>
      </c>
      <c r="E16" s="17">
        <f t="shared" si="1"/>
        <v>1</v>
      </c>
      <c r="F16" s="18" t="s">
        <v>295</v>
      </c>
      <c r="G16" s="18" t="s">
        <v>295</v>
      </c>
      <c r="H16" s="18" t="s">
        <v>296</v>
      </c>
      <c r="I16" s="17">
        <f t="shared" si="2"/>
        <v>5</v>
      </c>
      <c r="J16" s="17">
        <f t="shared" si="3"/>
        <v>1</v>
      </c>
      <c r="K16" s="17" t="str">
        <f t="shared" si="4"/>
        <v>Low</v>
      </c>
      <c r="L16" s="10" t="str">
        <f t="shared" si="5"/>
        <v>Ad-hoc / change-based</v>
      </c>
      <c r="M16" s="19">
        <v>45913</v>
      </c>
      <c r="N16" s="20">
        <f t="shared" si="6"/>
        <v>45913</v>
      </c>
    </row>
    <row r="17" spans="1:14" x14ac:dyDescent="0.3">
      <c r="A17" s="16" t="s">
        <v>132</v>
      </c>
      <c r="B17" s="10" t="str">
        <f>IFERROR(VLOOKUP($A17,Vendor_Inventory!$A:$N,2,FALSE),"")</f>
        <v>Backup &amp; Recovery Provider</v>
      </c>
      <c r="C17" s="10" t="str">
        <f>IFERROR(VLOOKUP($A17,Vendor_Inventory!$A:$N,8,FALSE),"")</f>
        <v>Disaster recovery capability</v>
      </c>
      <c r="D17" s="10" t="str">
        <f t="shared" si="0"/>
        <v>Critical</v>
      </c>
      <c r="E17" s="17">
        <f t="shared" si="1"/>
        <v>5</v>
      </c>
      <c r="F17" s="18" t="s">
        <v>296</v>
      </c>
      <c r="G17" s="18" t="s">
        <v>295</v>
      </c>
      <c r="H17" s="18" t="s">
        <v>296</v>
      </c>
      <c r="I17" s="17">
        <f t="shared" si="2"/>
        <v>3</v>
      </c>
      <c r="J17" s="17">
        <f t="shared" si="3"/>
        <v>5</v>
      </c>
      <c r="K17" s="17" t="str">
        <f t="shared" si="4"/>
        <v>Low</v>
      </c>
      <c r="L17" s="10" t="str">
        <f t="shared" si="5"/>
        <v>Ad-hoc / change-based</v>
      </c>
      <c r="M17" s="19">
        <v>45900</v>
      </c>
      <c r="N17" s="20">
        <f t="shared" si="6"/>
        <v>45900</v>
      </c>
    </row>
    <row r="18" spans="1:14" x14ac:dyDescent="0.3">
      <c r="A18" s="16" t="s">
        <v>139</v>
      </c>
      <c r="B18" s="10" t="str">
        <f>IFERROR(VLOOKUP($A18,Vendor_Inventory!$A:$N,2,FALSE),"")</f>
        <v>Marketing Automation Platform</v>
      </c>
      <c r="C18" s="10" t="str">
        <f>IFERROR(VLOOKUP($A18,Vendor_Inventory!$A:$N,8,FALSE),"")</f>
        <v>Supports campaigns</v>
      </c>
      <c r="D18" s="10" t="str">
        <f t="shared" si="0"/>
        <v>Important</v>
      </c>
      <c r="E18" s="17">
        <f t="shared" si="1"/>
        <v>3</v>
      </c>
      <c r="F18" s="18" t="s">
        <v>297</v>
      </c>
      <c r="G18" s="18" t="s">
        <v>296</v>
      </c>
      <c r="H18" s="18" t="s">
        <v>297</v>
      </c>
      <c r="I18" s="17">
        <f t="shared" si="2"/>
        <v>1</v>
      </c>
      <c r="J18" s="17">
        <f t="shared" si="3"/>
        <v>3</v>
      </c>
      <c r="K18" s="17" t="str">
        <f t="shared" si="4"/>
        <v>Low</v>
      </c>
      <c r="L18" s="10" t="str">
        <f t="shared" si="5"/>
        <v>Ad-hoc / change-based</v>
      </c>
      <c r="M18" s="19">
        <v>45887</v>
      </c>
      <c r="N18" s="20">
        <f t="shared" si="6"/>
        <v>45887</v>
      </c>
    </row>
    <row r="19" spans="1:14" x14ac:dyDescent="0.3">
      <c r="A19" s="16" t="s">
        <v>148</v>
      </c>
      <c r="B19" s="10" t="str">
        <f>IFERROR(VLOOKUP($A19,Vendor_Inventory!$A:$N,2,FALSE),"")</f>
        <v>Website Hosting Provider</v>
      </c>
      <c r="C19" s="10" t="str">
        <f>IFERROR(VLOOKUP($A19,Vendor_Inventory!$A:$N,8,FALSE),"")</f>
        <v>Hosts public website</v>
      </c>
      <c r="D19" s="10" t="str">
        <f t="shared" si="0"/>
        <v>Important</v>
      </c>
      <c r="E19" s="17">
        <f t="shared" si="1"/>
        <v>3</v>
      </c>
      <c r="F19" s="18" t="s">
        <v>297</v>
      </c>
      <c r="G19" s="18" t="s">
        <v>296</v>
      </c>
      <c r="H19" s="18" t="s">
        <v>297</v>
      </c>
      <c r="I19" s="17">
        <f t="shared" si="2"/>
        <v>1</v>
      </c>
      <c r="J19" s="17">
        <f t="shared" si="3"/>
        <v>3</v>
      </c>
      <c r="K19" s="17" t="str">
        <f t="shared" si="4"/>
        <v>Low</v>
      </c>
      <c r="L19" s="10" t="str">
        <f t="shared" si="5"/>
        <v>Ad-hoc / change-based</v>
      </c>
      <c r="M19" s="19">
        <v>45874</v>
      </c>
      <c r="N19" s="20">
        <f t="shared" si="6"/>
        <v>45874</v>
      </c>
    </row>
    <row r="20" spans="1:14" x14ac:dyDescent="0.3">
      <c r="A20" s="16" t="s">
        <v>155</v>
      </c>
      <c r="B20" s="10" t="str">
        <f>IFERROR(VLOOKUP($A20,Vendor_Inventory!$A:$N,2,FALSE),"")</f>
        <v>Legal Advisory Firm</v>
      </c>
      <c r="C20" s="10" t="str">
        <f>IFERROR(VLOOKUP($A20,Vendor_Inventory!$A:$N,8,FALSE),"")</f>
        <v>Legal compliance support</v>
      </c>
      <c r="D20" s="10" t="str">
        <f t="shared" si="0"/>
        <v>Critical</v>
      </c>
      <c r="E20" s="17">
        <f t="shared" si="1"/>
        <v>5</v>
      </c>
      <c r="F20" s="18" t="s">
        <v>297</v>
      </c>
      <c r="G20" s="18" t="s">
        <v>296</v>
      </c>
      <c r="H20" s="18" t="s">
        <v>296</v>
      </c>
      <c r="I20" s="17">
        <f t="shared" si="2"/>
        <v>1</v>
      </c>
      <c r="J20" s="17">
        <f t="shared" si="3"/>
        <v>5</v>
      </c>
      <c r="K20" s="17" t="str">
        <f t="shared" si="4"/>
        <v>Low</v>
      </c>
      <c r="L20" s="10" t="str">
        <f t="shared" si="5"/>
        <v>Ad-hoc / change-based</v>
      </c>
      <c r="M20" s="19">
        <v>45861</v>
      </c>
      <c r="N20" s="20">
        <f t="shared" si="6"/>
        <v>45861</v>
      </c>
    </row>
    <row r="21" spans="1:14" x14ac:dyDescent="0.3">
      <c r="A21" s="16" t="s">
        <v>167</v>
      </c>
      <c r="B21" s="10" t="str">
        <f>IFERROR(VLOOKUP($A21,Vendor_Inventory!$A:$N,2,FALSE),"")</f>
        <v>Recruitment Platform</v>
      </c>
      <c r="C21" s="10" t="str">
        <f>IFERROR(VLOOKUP($A21,Vendor_Inventory!$A:$N,8,FALSE),"")</f>
        <v>Hiring support</v>
      </c>
      <c r="D21" s="10" t="str">
        <f t="shared" si="0"/>
        <v>Important</v>
      </c>
      <c r="E21" s="17">
        <f t="shared" si="1"/>
        <v>3</v>
      </c>
      <c r="F21" s="18" t="s">
        <v>296</v>
      </c>
      <c r="G21" s="18" t="s">
        <v>296</v>
      </c>
      <c r="H21" s="18" t="s">
        <v>297</v>
      </c>
      <c r="I21" s="17">
        <f t="shared" si="2"/>
        <v>1</v>
      </c>
      <c r="J21" s="17">
        <f t="shared" si="3"/>
        <v>3</v>
      </c>
      <c r="K21" s="17" t="str">
        <f t="shared" si="4"/>
        <v>Low</v>
      </c>
      <c r="L21" s="10" t="str">
        <f t="shared" si="5"/>
        <v>Ad-hoc / change-based</v>
      </c>
      <c r="M21" s="19">
        <v>45848</v>
      </c>
      <c r="N21" s="20">
        <f t="shared" si="6"/>
        <v>45848</v>
      </c>
    </row>
    <row r="22" spans="1:14" x14ac:dyDescent="0.3">
      <c r="A22" s="16" t="s">
        <v>173</v>
      </c>
      <c r="B22" s="10" t="str">
        <f>IFERROR(VLOOKUP($A22,Vendor_Inventory!$A:$N,2,FALSE),"")</f>
        <v>Expense Management Tool</v>
      </c>
      <c r="C22" s="10" t="str">
        <f>IFERROR(VLOOKUP($A22,Vendor_Inventory!$A:$N,8,FALSE),"")</f>
        <v>Expense reporting</v>
      </c>
      <c r="D22" s="10" t="str">
        <f t="shared" si="0"/>
        <v>Important</v>
      </c>
      <c r="E22" s="17">
        <f t="shared" si="1"/>
        <v>3</v>
      </c>
      <c r="F22" s="18" t="s">
        <v>297</v>
      </c>
      <c r="G22" s="18" t="s">
        <v>296</v>
      </c>
      <c r="H22" s="18" t="s">
        <v>297</v>
      </c>
      <c r="I22" s="17">
        <f t="shared" si="2"/>
        <v>1</v>
      </c>
      <c r="J22" s="17">
        <f t="shared" si="3"/>
        <v>3</v>
      </c>
      <c r="K22" s="17" t="str">
        <f t="shared" si="4"/>
        <v>Low</v>
      </c>
      <c r="L22" s="10" t="str">
        <f t="shared" si="5"/>
        <v>Ad-hoc / change-based</v>
      </c>
      <c r="M22" s="19">
        <v>45835</v>
      </c>
      <c r="N22" s="20">
        <f t="shared" si="6"/>
        <v>45835</v>
      </c>
    </row>
    <row r="23" spans="1:14" x14ac:dyDescent="0.3">
      <c r="A23" s="16" t="s">
        <v>180</v>
      </c>
      <c r="B23" s="10" t="str">
        <f>IFERROR(VLOOKUP($A23,Vendor_Inventory!$A:$N,2,FALSE),"")</f>
        <v>Learning Management System</v>
      </c>
      <c r="C23" s="10" t="str">
        <f>IFERROR(VLOOKUP($A23,Vendor_Inventory!$A:$N,8,FALSE),"")</f>
        <v>Employee training</v>
      </c>
      <c r="D23" s="10" t="str">
        <f t="shared" si="0"/>
        <v>Important</v>
      </c>
      <c r="E23" s="17">
        <f t="shared" si="1"/>
        <v>3</v>
      </c>
      <c r="F23" s="18" t="s">
        <v>297</v>
      </c>
      <c r="G23" s="18" t="s">
        <v>296</v>
      </c>
      <c r="H23" s="18" t="s">
        <v>297</v>
      </c>
      <c r="I23" s="17">
        <f t="shared" si="2"/>
        <v>1</v>
      </c>
      <c r="J23" s="17">
        <f t="shared" si="3"/>
        <v>3</v>
      </c>
      <c r="K23" s="17" t="str">
        <f t="shared" si="4"/>
        <v>Low</v>
      </c>
      <c r="L23" s="10" t="str">
        <f t="shared" si="5"/>
        <v>Ad-hoc / change-based</v>
      </c>
      <c r="M23" s="19">
        <v>45822</v>
      </c>
      <c r="N23" s="20">
        <f t="shared" si="6"/>
        <v>45822</v>
      </c>
    </row>
    <row r="24" spans="1:14" x14ac:dyDescent="0.3">
      <c r="A24" s="16" t="s">
        <v>187</v>
      </c>
      <c r="B24" s="10" t="str">
        <f>IFERROR(VLOOKUP($A24,Vendor_Inventory!$A:$N,2,FALSE),"")</f>
        <v>Customer Support Platform</v>
      </c>
      <c r="C24" s="10" t="str">
        <f>IFERROR(VLOOKUP($A24,Vendor_Inventory!$A:$N,8,FALSE),"")</f>
        <v>Ticketing system</v>
      </c>
      <c r="D24" s="10" t="str">
        <f t="shared" si="0"/>
        <v>Important</v>
      </c>
      <c r="E24" s="17">
        <f t="shared" si="1"/>
        <v>3</v>
      </c>
      <c r="F24" s="18" t="s">
        <v>296</v>
      </c>
      <c r="G24" s="18" t="s">
        <v>296</v>
      </c>
      <c r="H24" s="18" t="s">
        <v>297</v>
      </c>
      <c r="I24" s="17">
        <f t="shared" si="2"/>
        <v>1</v>
      </c>
      <c r="J24" s="17">
        <f t="shared" si="3"/>
        <v>3</v>
      </c>
      <c r="K24" s="17" t="str">
        <f t="shared" si="4"/>
        <v>Low</v>
      </c>
      <c r="L24" s="10" t="str">
        <f t="shared" si="5"/>
        <v>Ad-hoc / change-based</v>
      </c>
      <c r="M24" s="19">
        <v>45809</v>
      </c>
      <c r="N24" s="20">
        <f t="shared" si="6"/>
        <v>45809</v>
      </c>
    </row>
    <row r="25" spans="1:14" x14ac:dyDescent="0.3">
      <c r="A25" s="16" t="s">
        <v>194</v>
      </c>
      <c r="B25" s="10" t="str">
        <f>IFERROR(VLOOKUP($A25,Vendor_Inventory!$A:$N,2,FALSE),"")</f>
        <v>Document E-Signature Tool</v>
      </c>
      <c r="C25" s="10" t="str">
        <f>IFERROR(VLOOKUP($A25,Vendor_Inventory!$A:$N,8,FALSE),"")</f>
        <v>Contract execution</v>
      </c>
      <c r="D25" s="10" t="str">
        <f t="shared" si="0"/>
        <v>Important</v>
      </c>
      <c r="E25" s="17">
        <f t="shared" si="1"/>
        <v>3</v>
      </c>
      <c r="F25" s="18" t="s">
        <v>296</v>
      </c>
      <c r="G25" s="18" t="s">
        <v>296</v>
      </c>
      <c r="H25" s="18" t="s">
        <v>296</v>
      </c>
      <c r="I25" s="17">
        <f t="shared" si="2"/>
        <v>3</v>
      </c>
      <c r="J25" s="17">
        <f t="shared" si="3"/>
        <v>3</v>
      </c>
      <c r="K25" s="17" t="str">
        <f t="shared" si="4"/>
        <v>Low</v>
      </c>
      <c r="L25" s="10" t="str">
        <f t="shared" si="5"/>
        <v>Ad-hoc / change-based</v>
      </c>
      <c r="M25" s="19">
        <v>45796</v>
      </c>
      <c r="N25" s="20">
        <f t="shared" si="6"/>
        <v>45796</v>
      </c>
    </row>
    <row r="26" spans="1:14" x14ac:dyDescent="0.3">
      <c r="A26" s="16" t="s">
        <v>201</v>
      </c>
      <c r="B26" s="10" t="str">
        <f>IFERROR(VLOOKUP($A26,Vendor_Inventory!$A:$N,2,FALSE),"")</f>
        <v>Analytics Platform</v>
      </c>
      <c r="C26" s="10" t="str">
        <f>IFERROR(VLOOKUP($A26,Vendor_Inventory!$A:$N,8,FALSE),"")</f>
        <v>Reporting insights</v>
      </c>
      <c r="D26" s="10" t="str">
        <f t="shared" si="0"/>
        <v>Important</v>
      </c>
      <c r="E26" s="17">
        <f t="shared" si="1"/>
        <v>3</v>
      </c>
      <c r="F26" s="18" t="s">
        <v>297</v>
      </c>
      <c r="G26" s="18" t="s">
        <v>296</v>
      </c>
      <c r="H26" s="18" t="s">
        <v>297</v>
      </c>
      <c r="I26" s="17">
        <f t="shared" si="2"/>
        <v>1</v>
      </c>
      <c r="J26" s="17">
        <f t="shared" si="3"/>
        <v>3</v>
      </c>
      <c r="K26" s="17" t="str">
        <f t="shared" si="4"/>
        <v>Low</v>
      </c>
      <c r="L26" s="10" t="str">
        <f t="shared" si="5"/>
        <v>Ad-hoc / change-based</v>
      </c>
      <c r="M26" s="19">
        <v>45783</v>
      </c>
      <c r="N26" s="20">
        <f t="shared" si="6"/>
        <v>45783</v>
      </c>
    </row>
    <row r="27" spans="1:14" x14ac:dyDescent="0.3">
      <c r="A27" s="16" t="s">
        <v>210</v>
      </c>
      <c r="B27" s="10" t="str">
        <f>IFERROR(VLOOKUP($A27,Vendor_Inventory!$A:$N,2,FALSE),"")</f>
        <v>Travel Management Service</v>
      </c>
      <c r="C27" s="10" t="str">
        <f>IFERROR(VLOOKUP($A27,Vendor_Inventory!$A:$N,8,FALSE),"")</f>
        <v>Business travel support</v>
      </c>
      <c r="D27" s="10" t="str">
        <f t="shared" si="0"/>
        <v>Important</v>
      </c>
      <c r="E27" s="17">
        <f t="shared" si="1"/>
        <v>3</v>
      </c>
      <c r="F27" s="18" t="s">
        <v>297</v>
      </c>
      <c r="G27" s="18" t="s">
        <v>296</v>
      </c>
      <c r="H27" s="18" t="s">
        <v>297</v>
      </c>
      <c r="I27" s="17">
        <f t="shared" si="2"/>
        <v>1</v>
      </c>
      <c r="J27" s="17">
        <f t="shared" si="3"/>
        <v>3</v>
      </c>
      <c r="K27" s="17" t="str">
        <f t="shared" si="4"/>
        <v>Low</v>
      </c>
      <c r="L27" s="10" t="str">
        <f t="shared" si="5"/>
        <v>Ad-hoc / change-based</v>
      </c>
      <c r="M27" s="19">
        <v>45770</v>
      </c>
      <c r="N27" s="20">
        <f t="shared" si="6"/>
        <v>45770</v>
      </c>
    </row>
    <row r="28" spans="1:14" x14ac:dyDescent="0.3">
      <c r="A28" s="16" t="s">
        <v>218</v>
      </c>
      <c r="B28" s="10" t="str">
        <f>IFERROR(VLOOKUP($A28,Vendor_Inventory!$A:$N,2,FALSE),"")</f>
        <v>Office Supplies Vendor</v>
      </c>
      <c r="C28" s="10" t="str">
        <f>IFERROR(VLOOKUP($A28,Vendor_Inventory!$A:$N,8,FALSE),"")</f>
        <v>Non-critical supplier</v>
      </c>
      <c r="D28" s="10" t="str">
        <f t="shared" si="0"/>
        <v>Critical</v>
      </c>
      <c r="E28" s="17">
        <f t="shared" si="1"/>
        <v>5</v>
      </c>
      <c r="F28" s="18" t="s">
        <v>297</v>
      </c>
      <c r="G28" s="18" t="s">
        <v>297</v>
      </c>
      <c r="H28" s="18" t="s">
        <v>297</v>
      </c>
      <c r="I28" s="17">
        <f t="shared" si="2"/>
        <v>1</v>
      </c>
      <c r="J28" s="17">
        <f t="shared" si="3"/>
        <v>5</v>
      </c>
      <c r="K28" s="17" t="str">
        <f t="shared" si="4"/>
        <v>Low</v>
      </c>
      <c r="L28" s="10" t="str">
        <f t="shared" si="5"/>
        <v>Ad-hoc / change-based</v>
      </c>
      <c r="M28" s="19">
        <v>45757</v>
      </c>
      <c r="N28" s="20">
        <f t="shared" si="6"/>
        <v>45757</v>
      </c>
    </row>
    <row r="29" spans="1:14" x14ac:dyDescent="0.3">
      <c r="A29" s="16" t="s">
        <v>224</v>
      </c>
      <c r="B29" s="10" t="str">
        <f>IFERROR(VLOOKUP($A29,Vendor_Inventory!$A:$N,2,FALSE),"")</f>
        <v>Facilities Maintenance Firm</v>
      </c>
      <c r="C29" s="10" t="str">
        <f>IFERROR(VLOOKUP($A29,Vendor_Inventory!$A:$N,8,FALSE),"")</f>
        <v>Building maintenance</v>
      </c>
      <c r="D29" s="10" t="str">
        <f t="shared" si="0"/>
        <v>Low</v>
      </c>
      <c r="E29" s="17">
        <f t="shared" si="1"/>
        <v>1</v>
      </c>
      <c r="F29" s="18" t="s">
        <v>297</v>
      </c>
      <c r="G29" s="18" t="s">
        <v>297</v>
      </c>
      <c r="H29" s="18" t="s">
        <v>297</v>
      </c>
      <c r="I29" s="17">
        <f t="shared" si="2"/>
        <v>1</v>
      </c>
      <c r="J29" s="17">
        <f t="shared" si="3"/>
        <v>1</v>
      </c>
      <c r="K29" s="17" t="str">
        <f t="shared" si="4"/>
        <v>Low</v>
      </c>
      <c r="L29" s="10" t="str">
        <f t="shared" si="5"/>
        <v>Ad-hoc / change-based</v>
      </c>
      <c r="M29" s="19">
        <v>45744</v>
      </c>
      <c r="N29" s="20">
        <f t="shared" si="6"/>
        <v>45744</v>
      </c>
    </row>
    <row r="30" spans="1:14" x14ac:dyDescent="0.3">
      <c r="A30" s="16" t="s">
        <v>232</v>
      </c>
      <c r="B30" s="10" t="str">
        <f>IFERROR(VLOOKUP($A30,Vendor_Inventory!$A:$N,2,FALSE),"")</f>
        <v>Catering Service</v>
      </c>
      <c r="C30" s="10" t="str">
        <f>IFERROR(VLOOKUP($A30,Vendor_Inventory!$A:$N,8,FALSE),"")</f>
        <v>Occasional service</v>
      </c>
      <c r="D30" s="10" t="str">
        <f t="shared" si="0"/>
        <v>Low</v>
      </c>
      <c r="E30" s="17">
        <f t="shared" si="1"/>
        <v>1</v>
      </c>
      <c r="F30" s="18" t="s">
        <v>297</v>
      </c>
      <c r="G30" s="18" t="s">
        <v>297</v>
      </c>
      <c r="H30" s="18" t="s">
        <v>297</v>
      </c>
      <c r="I30" s="17">
        <f t="shared" si="2"/>
        <v>1</v>
      </c>
      <c r="J30" s="17">
        <f t="shared" si="3"/>
        <v>1</v>
      </c>
      <c r="K30" s="17" t="str">
        <f t="shared" si="4"/>
        <v>Low</v>
      </c>
      <c r="L30" s="10" t="str">
        <f t="shared" si="5"/>
        <v>Ad-hoc / change-based</v>
      </c>
      <c r="M30" s="19">
        <v>45731</v>
      </c>
      <c r="N30" s="20">
        <f t="shared" si="6"/>
        <v>45731</v>
      </c>
    </row>
    <row r="31" spans="1:14" x14ac:dyDescent="0.3">
      <c r="A31" s="16" t="s">
        <v>238</v>
      </c>
      <c r="B31" s="10" t="str">
        <f>IFERROR(VLOOKUP($A31,Vendor_Inventory!$A:$N,2,FALSE),"")</f>
        <v>Courier Service</v>
      </c>
      <c r="C31" s="10" t="str">
        <f>IFERROR(VLOOKUP($A31,Vendor_Inventory!$A:$N,8,FALSE),"")</f>
        <v>Logistics support</v>
      </c>
      <c r="D31" s="10" t="str">
        <f t="shared" si="0"/>
        <v>Important</v>
      </c>
      <c r="E31" s="17">
        <f t="shared" si="1"/>
        <v>3</v>
      </c>
      <c r="F31" s="18" t="s">
        <v>297</v>
      </c>
      <c r="G31" s="18" t="s">
        <v>296</v>
      </c>
      <c r="H31" s="18" t="s">
        <v>297</v>
      </c>
      <c r="I31" s="17">
        <f t="shared" si="2"/>
        <v>1</v>
      </c>
      <c r="J31" s="17">
        <f t="shared" si="3"/>
        <v>3</v>
      </c>
      <c r="K31" s="17" t="str">
        <f t="shared" si="4"/>
        <v>Low</v>
      </c>
      <c r="L31" s="10" t="str">
        <f t="shared" si="5"/>
        <v>Ad-hoc / change-based</v>
      </c>
      <c r="M31" s="19">
        <v>45718</v>
      </c>
      <c r="N31" s="20">
        <f t="shared" si="6"/>
        <v>45718</v>
      </c>
    </row>
    <row r="32" spans="1:14" x14ac:dyDescent="0.3">
      <c r="A32" s="16" t="s">
        <v>245</v>
      </c>
      <c r="B32" s="10" t="str">
        <f>IFERROR(VLOOKUP($A32,Vendor_Inventory!$A:$N,2,FALSE),"")</f>
        <v>Printing Vendor</v>
      </c>
      <c r="C32" s="10" t="str">
        <f>IFERROR(VLOOKUP($A32,Vendor_Inventory!$A:$N,8,FALSE),"")</f>
        <v>Print materials</v>
      </c>
      <c r="D32" s="10" t="str">
        <f t="shared" si="0"/>
        <v>Low</v>
      </c>
      <c r="E32" s="17">
        <f t="shared" si="1"/>
        <v>1</v>
      </c>
      <c r="F32" s="18" t="s">
        <v>297</v>
      </c>
      <c r="G32" s="18" t="s">
        <v>297</v>
      </c>
      <c r="H32" s="18" t="s">
        <v>297</v>
      </c>
      <c r="I32" s="17">
        <f t="shared" si="2"/>
        <v>1</v>
      </c>
      <c r="J32" s="17">
        <f t="shared" si="3"/>
        <v>1</v>
      </c>
      <c r="K32" s="17" t="str">
        <f t="shared" si="4"/>
        <v>Low</v>
      </c>
      <c r="L32" s="10" t="str">
        <f t="shared" si="5"/>
        <v>Ad-hoc / change-based</v>
      </c>
      <c r="M32" s="19">
        <v>45705</v>
      </c>
      <c r="N32" s="20">
        <f t="shared" si="6"/>
        <v>45705</v>
      </c>
    </row>
    <row r="33" spans="1:14" x14ac:dyDescent="0.3">
      <c r="A33" s="16" t="s">
        <v>250</v>
      </c>
      <c r="B33" s="10" t="str">
        <f>IFERROR(VLOOKUP($A33,Vendor_Inventory!$A:$N,2,FALSE),"")</f>
        <v>Social Media Consultant</v>
      </c>
      <c r="C33" s="10" t="str">
        <f>IFERROR(VLOOKUP($A33,Vendor_Inventory!$A:$N,8,FALSE),"")</f>
        <v>Advisory only</v>
      </c>
      <c r="D33" s="10" t="str">
        <f t="shared" si="0"/>
        <v>Low</v>
      </c>
      <c r="E33" s="17">
        <f t="shared" si="1"/>
        <v>1</v>
      </c>
      <c r="F33" s="18" t="s">
        <v>297</v>
      </c>
      <c r="G33" s="18" t="s">
        <v>296</v>
      </c>
      <c r="H33" s="18" t="s">
        <v>297</v>
      </c>
      <c r="I33" s="17">
        <f t="shared" si="2"/>
        <v>1</v>
      </c>
      <c r="J33" s="17">
        <f t="shared" si="3"/>
        <v>1</v>
      </c>
      <c r="K33" s="17" t="str">
        <f t="shared" si="4"/>
        <v>Low</v>
      </c>
      <c r="L33" s="10" t="str">
        <f t="shared" si="5"/>
        <v>Ad-hoc / change-based</v>
      </c>
      <c r="M33" s="19">
        <v>45692</v>
      </c>
      <c r="N33" s="20">
        <f t="shared" si="6"/>
        <v>45692</v>
      </c>
    </row>
    <row r="34" spans="1:14" x14ac:dyDescent="0.3">
      <c r="A34" s="16" t="s">
        <v>256</v>
      </c>
      <c r="B34" s="10" t="str">
        <f>IFERROR(VLOOKUP($A34,Vendor_Inventory!$A:$N,2,FALSE),"")</f>
        <v>Event Management Firm</v>
      </c>
      <c r="C34" s="10" t="str">
        <f>IFERROR(VLOOKUP($A34,Vendor_Inventory!$A:$N,8,FALSE),"")</f>
        <v>Campaign support</v>
      </c>
      <c r="D34" s="10" t="str">
        <f t="shared" si="0"/>
        <v>Important</v>
      </c>
      <c r="E34" s="17">
        <f t="shared" si="1"/>
        <v>3</v>
      </c>
      <c r="F34" s="18" t="s">
        <v>297</v>
      </c>
      <c r="G34" s="18" t="s">
        <v>296</v>
      </c>
      <c r="H34" s="18" t="s">
        <v>297</v>
      </c>
      <c r="I34" s="17">
        <f t="shared" si="2"/>
        <v>1</v>
      </c>
      <c r="J34" s="17">
        <f t="shared" si="3"/>
        <v>3</v>
      </c>
      <c r="K34" s="17" t="str">
        <f t="shared" si="4"/>
        <v>Low</v>
      </c>
      <c r="L34" s="10" t="str">
        <f t="shared" si="5"/>
        <v>Ad-hoc / change-based</v>
      </c>
      <c r="M34" s="19">
        <v>45679</v>
      </c>
      <c r="N34" s="20">
        <f t="shared" si="6"/>
        <v>45679</v>
      </c>
    </row>
    <row r="35" spans="1:14" x14ac:dyDescent="0.3">
      <c r="A35" s="16" t="s">
        <v>263</v>
      </c>
      <c r="B35" s="10" t="str">
        <f>IFERROR(VLOOKUP($A35,Vendor_Inventory!$A:$N,2,FALSE),"")</f>
        <v>Translation Services Provider</v>
      </c>
      <c r="C35" s="10" t="str">
        <f>IFERROR(VLOOKUP($A35,Vendor_Inventory!$A:$N,8,FALSE),"")</f>
        <v>Document translation</v>
      </c>
      <c r="D35" s="10" t="str">
        <f t="shared" si="0"/>
        <v>Low</v>
      </c>
      <c r="E35" s="17">
        <f t="shared" si="1"/>
        <v>1</v>
      </c>
      <c r="F35" s="18" t="s">
        <v>297</v>
      </c>
      <c r="G35" s="18" t="s">
        <v>296</v>
      </c>
      <c r="H35" s="18" t="s">
        <v>297</v>
      </c>
      <c r="I35" s="17">
        <f t="shared" si="2"/>
        <v>1</v>
      </c>
      <c r="J35" s="17">
        <f t="shared" si="3"/>
        <v>1</v>
      </c>
      <c r="K35" s="17" t="str">
        <f t="shared" si="4"/>
        <v>Low</v>
      </c>
      <c r="L35" s="10" t="str">
        <f t="shared" si="5"/>
        <v>Ad-hoc / change-based</v>
      </c>
      <c r="M35" s="19">
        <v>45666</v>
      </c>
      <c r="N35" s="20">
        <f t="shared" si="6"/>
        <v>45666</v>
      </c>
    </row>
    <row r="36" spans="1:14" x14ac:dyDescent="0.3">
      <c r="A36" s="16" t="s">
        <v>270</v>
      </c>
      <c r="B36" s="10" t="str">
        <f>IFERROR(VLOOKUP($A36,Vendor_Inventory!$A:$N,2,FALSE),"")</f>
        <v>Hardware Supplier</v>
      </c>
      <c r="C36" s="10" t="str">
        <f>IFERROR(VLOOKUP($A36,Vendor_Inventory!$A:$N,8,FALSE),"")</f>
        <v>Equipment procurement</v>
      </c>
      <c r="D36" s="10" t="str">
        <f t="shared" si="0"/>
        <v>Low</v>
      </c>
      <c r="E36" s="17">
        <f t="shared" si="1"/>
        <v>1</v>
      </c>
      <c r="F36" s="18" t="s">
        <v>297</v>
      </c>
      <c r="G36" s="18" t="s">
        <v>297</v>
      </c>
      <c r="H36" s="18" t="s">
        <v>297</v>
      </c>
      <c r="I36" s="17">
        <f t="shared" si="2"/>
        <v>1</v>
      </c>
      <c r="J36" s="17">
        <f t="shared" si="3"/>
        <v>1</v>
      </c>
      <c r="K36" s="17" t="str">
        <f t="shared" si="4"/>
        <v>Low</v>
      </c>
      <c r="L36" s="10" t="str">
        <f t="shared" si="5"/>
        <v>Ad-hoc / change-based</v>
      </c>
      <c r="M36" s="19">
        <v>45653</v>
      </c>
      <c r="N36" s="20">
        <f t="shared" si="6"/>
        <v>45653</v>
      </c>
    </row>
    <row r="37" spans="1:14" x14ac:dyDescent="0.3">
      <c r="A37" s="16" t="s">
        <v>276</v>
      </c>
      <c r="B37" s="10" t="str">
        <f>IFERROR(VLOOKUP($A37,Vendor_Inventory!$A:$N,2,FALSE),"")</f>
        <v>Training Content Vendor</v>
      </c>
      <c r="C37" s="10" t="str">
        <f>IFERROR(VLOOKUP($A37,Vendor_Inventory!$A:$N,8,FALSE),"")</f>
        <v>Skills development</v>
      </c>
      <c r="D37" s="10" t="str">
        <f t="shared" si="0"/>
        <v>Low</v>
      </c>
      <c r="E37" s="17">
        <f t="shared" si="1"/>
        <v>1</v>
      </c>
      <c r="F37" s="18" t="s">
        <v>297</v>
      </c>
      <c r="G37" s="18" t="s">
        <v>296</v>
      </c>
      <c r="H37" s="18" t="s">
        <v>297</v>
      </c>
      <c r="I37" s="17">
        <f t="shared" si="2"/>
        <v>1</v>
      </c>
      <c r="J37" s="17">
        <f t="shared" si="3"/>
        <v>1</v>
      </c>
      <c r="K37" s="17" t="str">
        <f t="shared" si="4"/>
        <v>Low</v>
      </c>
      <c r="L37" s="10" t="str">
        <f t="shared" si="5"/>
        <v>Ad-hoc / change-based</v>
      </c>
      <c r="M37" s="19">
        <v>45640</v>
      </c>
      <c r="N37" s="20">
        <f t="shared" si="6"/>
        <v>45640</v>
      </c>
    </row>
    <row r="38" spans="1:14" x14ac:dyDescent="0.3">
      <c r="A38" s="16"/>
      <c r="B38" s="10" t="str">
        <f>IFERROR(VLOOKUP($A38,Vendor_Inventory!$A:$N,2,FALSE),"")</f>
        <v/>
      </c>
      <c r="C38" s="10" t="str">
        <f>IFERROR(VLOOKUP($A38,Vendor_Inventory!$A:$N,8,FALSE),"")</f>
        <v/>
      </c>
      <c r="D38" s="10" t="str">
        <f t="shared" si="0"/>
        <v/>
      </c>
      <c r="E38" s="17" t="str">
        <f t="shared" si="1"/>
        <v/>
      </c>
      <c r="F38" s="18"/>
      <c r="G38" s="18"/>
      <c r="H38" s="18"/>
      <c r="I38" s="17" t="str">
        <f t="shared" si="2"/>
        <v/>
      </c>
      <c r="J38" s="17" t="str">
        <f t="shared" si="3"/>
        <v/>
      </c>
      <c r="K38" s="17" t="str">
        <f t="shared" si="4"/>
        <v/>
      </c>
      <c r="L38" s="10" t="str">
        <f t="shared" si="5"/>
        <v/>
      </c>
      <c r="M38" s="19"/>
      <c r="N38" s="20" t="str">
        <f t="shared" si="6"/>
        <v/>
      </c>
    </row>
    <row r="39" spans="1:14" x14ac:dyDescent="0.3">
      <c r="A39" s="16"/>
      <c r="B39" s="10" t="str">
        <f>IFERROR(VLOOKUP($A39,Vendor_Inventory!$A:$N,2,FALSE),"")</f>
        <v/>
      </c>
      <c r="C39" s="10" t="str">
        <f>IFERROR(VLOOKUP($A39,Vendor_Inventory!$A:$N,8,FALSE),"")</f>
        <v/>
      </c>
      <c r="D39" s="10" t="str">
        <f t="shared" si="0"/>
        <v/>
      </c>
      <c r="E39" s="17" t="str">
        <f t="shared" si="1"/>
        <v/>
      </c>
      <c r="F39" s="18"/>
      <c r="G39" s="18"/>
      <c r="H39" s="18"/>
      <c r="I39" s="17" t="str">
        <f t="shared" si="2"/>
        <v/>
      </c>
      <c r="J39" s="17" t="str">
        <f t="shared" si="3"/>
        <v/>
      </c>
      <c r="K39" s="17" t="str">
        <f t="shared" si="4"/>
        <v/>
      </c>
      <c r="L39" s="10" t="str">
        <f t="shared" si="5"/>
        <v/>
      </c>
      <c r="M39" s="19"/>
      <c r="N39" s="20" t="str">
        <f t="shared" si="6"/>
        <v/>
      </c>
    </row>
    <row r="40" spans="1:14" x14ac:dyDescent="0.3">
      <c r="A40" s="16"/>
      <c r="B40" s="10" t="str">
        <f>IFERROR(VLOOKUP($A40,Vendor_Inventory!$A:$N,2,FALSE),"")</f>
        <v/>
      </c>
      <c r="C40" s="10" t="str">
        <f>IFERROR(VLOOKUP($A40,Vendor_Inventory!$A:$N,8,FALSE),"")</f>
        <v/>
      </c>
      <c r="D40" s="10" t="str">
        <f t="shared" ref="D40:D71" si="7">IF($C40="","",IF(OR(ISNUMBER(SEARCH("business-critical",$C40)),ISNUMBER(SEARCH("core",$C40)),ISNUMBER(SEARCH("primary",$C40)),ISNUMBER(SEARCH("centralized",$C40)),ISNUMBER(SEARCH("critical",$C40)),ISNUMBER(SEARCH("disaster",$C40)),ISNUMBER(SEARCH("payments",$C40)),ISNUMBER(SEARCH("compliance",$C40)),ISNUMBER(SEARCH("payroll",$C40))),"Critical",IF(OR(ISNUMBER(SEARCH("support",$C40)),ISNUMBER(SEARCH("hosts",$C40)),ISNUMBER(SEARCH("hiring",$C40)),ISNUMBER(SEARCH("expense",$C40)),ISNUMBER(SEARCH("ticket",$C40)),ISNUMBER(SEARCH("contract",$C40)),ISNUMBER(SEARCH("reporting",$C40)),ISNUMBER(SEARCH("training",$C40)),ISNUMBER(SEARCH("campaign",$C40))),"Important","Low")))</f>
        <v/>
      </c>
      <c r="E40" s="17" t="str">
        <f t="shared" ref="E40:E71" si="8">IF($D40="","",IF($D40="Critical",5,IF($D40="Important",3,1)))</f>
        <v/>
      </c>
      <c r="F40" s="18"/>
      <c r="G40" s="18"/>
      <c r="H40" s="18"/>
      <c r="I40" s="17" t="str">
        <f t="shared" ref="I40:I71" si="9">IF(OR($F40="", $H40=""),"",IF($F40+$H40&lt;=4,1,IF($F40+$H40&lt;=7,3,5)))</f>
        <v/>
      </c>
      <c r="J40" s="17" t="str">
        <f t="shared" ref="J40:J71" si="10">IF(OR($E40="", $F40="", $G40="", $H40=""),"",SUM($E40,$F40,$G40,$H40))</f>
        <v/>
      </c>
      <c r="K40" s="17" t="str">
        <f t="shared" ref="K40:K71" si="11">IF($J40="","",IF($J40&lt;=6,"Low",IF($J40&lt;=11,"Medium",IF($J40&lt;=16,"High","Critical"))))</f>
        <v/>
      </c>
      <c r="L40" s="10" t="str">
        <f t="shared" ref="L40:L71" si="12">IF($K40="","",IF($K40="Critical","Annual + monitoring",IF($K40="High","Annual",IF($K40="Medium","Biennial","Ad-hoc / change-based"))))</f>
        <v/>
      </c>
      <c r="M40" s="19"/>
      <c r="N40" s="20" t="str">
        <f t="shared" ref="N40:N71" si="13">IF($M40="","",IF($K40="Critical",EDATE($M40,12),IF($K40="High",EDATE($M40,12),IF($K40="Medium",EDATE($M40,24),EDATE($M40,0)))))</f>
        <v/>
      </c>
    </row>
    <row r="41" spans="1:14" x14ac:dyDescent="0.3">
      <c r="A41" s="16"/>
      <c r="B41" s="10" t="str">
        <f>IFERROR(VLOOKUP($A41,Vendor_Inventory!$A:$N,2,FALSE),"")</f>
        <v/>
      </c>
      <c r="C41" s="10" t="str">
        <f>IFERROR(VLOOKUP($A41,Vendor_Inventory!$A:$N,8,FALSE),"")</f>
        <v/>
      </c>
      <c r="D41" s="10" t="str">
        <f t="shared" si="7"/>
        <v/>
      </c>
      <c r="E41" s="17" t="str">
        <f t="shared" si="8"/>
        <v/>
      </c>
      <c r="F41" s="18"/>
      <c r="G41" s="18"/>
      <c r="H41" s="18"/>
      <c r="I41" s="17" t="str">
        <f t="shared" si="9"/>
        <v/>
      </c>
      <c r="J41" s="17" t="str">
        <f t="shared" si="10"/>
        <v/>
      </c>
      <c r="K41" s="17" t="str">
        <f t="shared" si="11"/>
        <v/>
      </c>
      <c r="L41" s="10" t="str">
        <f t="shared" si="12"/>
        <v/>
      </c>
      <c r="M41" s="19"/>
      <c r="N41" s="20" t="str">
        <f t="shared" si="13"/>
        <v/>
      </c>
    </row>
    <row r="42" spans="1:14" x14ac:dyDescent="0.3">
      <c r="A42" s="16"/>
      <c r="B42" s="10" t="str">
        <f>IFERROR(VLOOKUP($A42,Vendor_Inventory!$A:$N,2,FALSE),"")</f>
        <v/>
      </c>
      <c r="C42" s="10" t="str">
        <f>IFERROR(VLOOKUP($A42,Vendor_Inventory!$A:$N,8,FALSE),"")</f>
        <v/>
      </c>
      <c r="D42" s="10" t="str">
        <f t="shared" si="7"/>
        <v/>
      </c>
      <c r="E42" s="17" t="str">
        <f t="shared" si="8"/>
        <v/>
      </c>
      <c r="F42" s="18"/>
      <c r="G42" s="18"/>
      <c r="H42" s="18"/>
      <c r="I42" s="17" t="str">
        <f t="shared" si="9"/>
        <v/>
      </c>
      <c r="J42" s="17" t="str">
        <f t="shared" si="10"/>
        <v/>
      </c>
      <c r="K42" s="17" t="str">
        <f t="shared" si="11"/>
        <v/>
      </c>
      <c r="L42" s="10" t="str">
        <f t="shared" si="12"/>
        <v/>
      </c>
      <c r="M42" s="19"/>
      <c r="N42" s="20" t="str">
        <f t="shared" si="13"/>
        <v/>
      </c>
    </row>
    <row r="43" spans="1:14" x14ac:dyDescent="0.3">
      <c r="A43" s="16"/>
      <c r="B43" s="10" t="str">
        <f>IFERROR(VLOOKUP($A43,Vendor_Inventory!$A:$N,2,FALSE),"")</f>
        <v/>
      </c>
      <c r="C43" s="10" t="str">
        <f>IFERROR(VLOOKUP($A43,Vendor_Inventory!$A:$N,8,FALSE),"")</f>
        <v/>
      </c>
      <c r="D43" s="10" t="str">
        <f t="shared" si="7"/>
        <v/>
      </c>
      <c r="E43" s="17" t="str">
        <f t="shared" si="8"/>
        <v/>
      </c>
      <c r="F43" s="18"/>
      <c r="G43" s="18"/>
      <c r="H43" s="18"/>
      <c r="I43" s="17" t="str">
        <f t="shared" si="9"/>
        <v/>
      </c>
      <c r="J43" s="17" t="str">
        <f t="shared" si="10"/>
        <v/>
      </c>
      <c r="K43" s="17" t="str">
        <f t="shared" si="11"/>
        <v/>
      </c>
      <c r="L43" s="10" t="str">
        <f t="shared" si="12"/>
        <v/>
      </c>
      <c r="M43" s="19"/>
      <c r="N43" s="20" t="str">
        <f t="shared" si="13"/>
        <v/>
      </c>
    </row>
    <row r="44" spans="1:14" x14ac:dyDescent="0.3">
      <c r="A44" s="16"/>
      <c r="B44" s="10" t="str">
        <f>IFERROR(VLOOKUP($A44,Vendor_Inventory!$A:$N,2,FALSE),"")</f>
        <v/>
      </c>
      <c r="C44" s="10" t="str">
        <f>IFERROR(VLOOKUP($A44,Vendor_Inventory!$A:$N,8,FALSE),"")</f>
        <v/>
      </c>
      <c r="D44" s="10" t="str">
        <f t="shared" si="7"/>
        <v/>
      </c>
      <c r="E44" s="17" t="str">
        <f t="shared" si="8"/>
        <v/>
      </c>
      <c r="F44" s="18"/>
      <c r="G44" s="18"/>
      <c r="H44" s="18"/>
      <c r="I44" s="17" t="str">
        <f t="shared" si="9"/>
        <v/>
      </c>
      <c r="J44" s="17" t="str">
        <f t="shared" si="10"/>
        <v/>
      </c>
      <c r="K44" s="17" t="str">
        <f t="shared" si="11"/>
        <v/>
      </c>
      <c r="L44" s="10" t="str">
        <f t="shared" si="12"/>
        <v/>
      </c>
      <c r="M44" s="19"/>
      <c r="N44" s="20" t="str">
        <f t="shared" si="13"/>
        <v/>
      </c>
    </row>
    <row r="45" spans="1:14" x14ac:dyDescent="0.3">
      <c r="A45" s="16"/>
      <c r="B45" s="10" t="str">
        <f>IFERROR(VLOOKUP($A45,Vendor_Inventory!$A:$N,2,FALSE),"")</f>
        <v/>
      </c>
      <c r="C45" s="10" t="str">
        <f>IFERROR(VLOOKUP($A45,Vendor_Inventory!$A:$N,8,FALSE),"")</f>
        <v/>
      </c>
      <c r="D45" s="10" t="str">
        <f t="shared" si="7"/>
        <v/>
      </c>
      <c r="E45" s="17" t="str">
        <f t="shared" si="8"/>
        <v/>
      </c>
      <c r="F45" s="18"/>
      <c r="G45" s="18"/>
      <c r="H45" s="18"/>
      <c r="I45" s="17" t="str">
        <f t="shared" si="9"/>
        <v/>
      </c>
      <c r="J45" s="17" t="str">
        <f t="shared" si="10"/>
        <v/>
      </c>
      <c r="K45" s="17" t="str">
        <f t="shared" si="11"/>
        <v/>
      </c>
      <c r="L45" s="10" t="str">
        <f t="shared" si="12"/>
        <v/>
      </c>
      <c r="M45" s="19"/>
      <c r="N45" s="20" t="str">
        <f t="shared" si="13"/>
        <v/>
      </c>
    </row>
    <row r="46" spans="1:14" x14ac:dyDescent="0.3">
      <c r="A46" s="16"/>
      <c r="B46" s="10" t="str">
        <f>IFERROR(VLOOKUP($A46,Vendor_Inventory!$A:$N,2,FALSE),"")</f>
        <v/>
      </c>
      <c r="C46" s="10" t="str">
        <f>IFERROR(VLOOKUP($A46,Vendor_Inventory!$A:$N,8,FALSE),"")</f>
        <v/>
      </c>
      <c r="D46" s="10" t="str">
        <f t="shared" si="7"/>
        <v/>
      </c>
      <c r="E46" s="17" t="str">
        <f t="shared" si="8"/>
        <v/>
      </c>
      <c r="F46" s="18"/>
      <c r="G46" s="18"/>
      <c r="H46" s="18"/>
      <c r="I46" s="17" t="str">
        <f t="shared" si="9"/>
        <v/>
      </c>
      <c r="J46" s="17" t="str">
        <f t="shared" si="10"/>
        <v/>
      </c>
      <c r="K46" s="17" t="str">
        <f t="shared" si="11"/>
        <v/>
      </c>
      <c r="L46" s="10" t="str">
        <f t="shared" si="12"/>
        <v/>
      </c>
      <c r="M46" s="19"/>
      <c r="N46" s="20" t="str">
        <f t="shared" si="13"/>
        <v/>
      </c>
    </row>
    <row r="47" spans="1:14" x14ac:dyDescent="0.3">
      <c r="A47" s="16"/>
      <c r="B47" s="10" t="str">
        <f>IFERROR(VLOOKUP($A47,Vendor_Inventory!$A:$N,2,FALSE),"")</f>
        <v/>
      </c>
      <c r="C47" s="10" t="str">
        <f>IFERROR(VLOOKUP($A47,Vendor_Inventory!$A:$N,8,FALSE),"")</f>
        <v/>
      </c>
      <c r="D47" s="10" t="str">
        <f t="shared" si="7"/>
        <v/>
      </c>
      <c r="E47" s="17" t="str">
        <f t="shared" si="8"/>
        <v/>
      </c>
      <c r="F47" s="18"/>
      <c r="G47" s="18"/>
      <c r="H47" s="18"/>
      <c r="I47" s="17" t="str">
        <f t="shared" si="9"/>
        <v/>
      </c>
      <c r="J47" s="17" t="str">
        <f t="shared" si="10"/>
        <v/>
      </c>
      <c r="K47" s="17" t="str">
        <f t="shared" si="11"/>
        <v/>
      </c>
      <c r="L47" s="10" t="str">
        <f t="shared" si="12"/>
        <v/>
      </c>
      <c r="M47" s="19"/>
      <c r="N47" s="20" t="str">
        <f t="shared" si="13"/>
        <v/>
      </c>
    </row>
    <row r="48" spans="1:14" x14ac:dyDescent="0.3">
      <c r="A48" s="16"/>
      <c r="B48" s="10" t="str">
        <f>IFERROR(VLOOKUP($A48,Vendor_Inventory!$A:$N,2,FALSE),"")</f>
        <v/>
      </c>
      <c r="C48" s="10" t="str">
        <f>IFERROR(VLOOKUP($A48,Vendor_Inventory!$A:$N,8,FALSE),"")</f>
        <v/>
      </c>
      <c r="D48" s="10" t="str">
        <f t="shared" si="7"/>
        <v/>
      </c>
      <c r="E48" s="17" t="str">
        <f t="shared" si="8"/>
        <v/>
      </c>
      <c r="F48" s="18"/>
      <c r="G48" s="18"/>
      <c r="H48" s="18"/>
      <c r="I48" s="17" t="str">
        <f t="shared" si="9"/>
        <v/>
      </c>
      <c r="J48" s="17" t="str">
        <f t="shared" si="10"/>
        <v/>
      </c>
      <c r="K48" s="17" t="str">
        <f t="shared" si="11"/>
        <v/>
      </c>
      <c r="L48" s="10" t="str">
        <f t="shared" si="12"/>
        <v/>
      </c>
      <c r="M48" s="19"/>
      <c r="N48" s="20" t="str">
        <f t="shared" si="13"/>
        <v/>
      </c>
    </row>
    <row r="49" spans="1:14" x14ac:dyDescent="0.3">
      <c r="A49" s="16"/>
      <c r="B49" s="10" t="str">
        <f>IFERROR(VLOOKUP($A49,Vendor_Inventory!$A:$N,2,FALSE),"")</f>
        <v/>
      </c>
      <c r="C49" s="10" t="str">
        <f>IFERROR(VLOOKUP($A49,Vendor_Inventory!$A:$N,8,FALSE),"")</f>
        <v/>
      </c>
      <c r="D49" s="10" t="str">
        <f t="shared" si="7"/>
        <v/>
      </c>
      <c r="E49" s="17" t="str">
        <f t="shared" si="8"/>
        <v/>
      </c>
      <c r="F49" s="18"/>
      <c r="G49" s="18"/>
      <c r="H49" s="18"/>
      <c r="I49" s="17" t="str">
        <f t="shared" si="9"/>
        <v/>
      </c>
      <c r="J49" s="17" t="str">
        <f t="shared" si="10"/>
        <v/>
      </c>
      <c r="K49" s="17" t="str">
        <f t="shared" si="11"/>
        <v/>
      </c>
      <c r="L49" s="10" t="str">
        <f t="shared" si="12"/>
        <v/>
      </c>
      <c r="M49" s="19"/>
      <c r="N49" s="20" t="str">
        <f t="shared" si="13"/>
        <v/>
      </c>
    </row>
    <row r="50" spans="1:14" x14ac:dyDescent="0.3">
      <c r="A50" s="16"/>
      <c r="B50" s="10" t="str">
        <f>IFERROR(VLOOKUP($A50,Vendor_Inventory!$A:$N,2,FALSE),"")</f>
        <v/>
      </c>
      <c r="C50" s="10" t="str">
        <f>IFERROR(VLOOKUP($A50,Vendor_Inventory!$A:$N,8,FALSE),"")</f>
        <v/>
      </c>
      <c r="D50" s="10" t="str">
        <f t="shared" si="7"/>
        <v/>
      </c>
      <c r="E50" s="17" t="str">
        <f t="shared" si="8"/>
        <v/>
      </c>
      <c r="F50" s="18"/>
      <c r="G50" s="18"/>
      <c r="H50" s="18"/>
      <c r="I50" s="17" t="str">
        <f t="shared" si="9"/>
        <v/>
      </c>
      <c r="J50" s="17" t="str">
        <f t="shared" si="10"/>
        <v/>
      </c>
      <c r="K50" s="17" t="str">
        <f t="shared" si="11"/>
        <v/>
      </c>
      <c r="L50" s="10" t="str">
        <f t="shared" si="12"/>
        <v/>
      </c>
      <c r="M50" s="19"/>
      <c r="N50" s="20" t="str">
        <f t="shared" si="13"/>
        <v/>
      </c>
    </row>
    <row r="51" spans="1:14" x14ac:dyDescent="0.3">
      <c r="A51" s="16"/>
      <c r="B51" s="10" t="str">
        <f>IFERROR(VLOOKUP($A51,Vendor_Inventory!$A:$N,2,FALSE),"")</f>
        <v/>
      </c>
      <c r="C51" s="10" t="str">
        <f>IFERROR(VLOOKUP($A51,Vendor_Inventory!$A:$N,8,FALSE),"")</f>
        <v/>
      </c>
      <c r="D51" s="10" t="str">
        <f t="shared" si="7"/>
        <v/>
      </c>
      <c r="E51" s="17" t="str">
        <f t="shared" si="8"/>
        <v/>
      </c>
      <c r="F51" s="18"/>
      <c r="G51" s="18"/>
      <c r="H51" s="18"/>
      <c r="I51" s="17" t="str">
        <f t="shared" si="9"/>
        <v/>
      </c>
      <c r="J51" s="17" t="str">
        <f t="shared" si="10"/>
        <v/>
      </c>
      <c r="K51" s="17" t="str">
        <f t="shared" si="11"/>
        <v/>
      </c>
      <c r="L51" s="10" t="str">
        <f t="shared" si="12"/>
        <v/>
      </c>
      <c r="M51" s="19"/>
      <c r="N51" s="20" t="str">
        <f t="shared" si="13"/>
        <v/>
      </c>
    </row>
    <row r="52" spans="1:14" x14ac:dyDescent="0.3">
      <c r="A52" s="16"/>
      <c r="B52" s="10" t="str">
        <f>IFERROR(VLOOKUP($A52,Vendor_Inventory!$A:$N,2,FALSE),"")</f>
        <v/>
      </c>
      <c r="C52" s="10" t="str">
        <f>IFERROR(VLOOKUP($A52,Vendor_Inventory!$A:$N,8,FALSE),"")</f>
        <v/>
      </c>
      <c r="D52" s="10" t="str">
        <f t="shared" si="7"/>
        <v/>
      </c>
      <c r="E52" s="17" t="str">
        <f t="shared" si="8"/>
        <v/>
      </c>
      <c r="F52" s="18"/>
      <c r="G52" s="18"/>
      <c r="H52" s="18"/>
      <c r="I52" s="17" t="str">
        <f t="shared" si="9"/>
        <v/>
      </c>
      <c r="J52" s="17" t="str">
        <f t="shared" si="10"/>
        <v/>
      </c>
      <c r="K52" s="17" t="str">
        <f t="shared" si="11"/>
        <v/>
      </c>
      <c r="L52" s="10" t="str">
        <f t="shared" si="12"/>
        <v/>
      </c>
      <c r="M52" s="19"/>
      <c r="N52" s="20" t="str">
        <f t="shared" si="13"/>
        <v/>
      </c>
    </row>
    <row r="53" spans="1:14" x14ac:dyDescent="0.3">
      <c r="A53" s="16"/>
      <c r="B53" s="10" t="str">
        <f>IFERROR(VLOOKUP($A53,Vendor_Inventory!$A:$N,2,FALSE),"")</f>
        <v/>
      </c>
      <c r="C53" s="10" t="str">
        <f>IFERROR(VLOOKUP($A53,Vendor_Inventory!$A:$N,8,FALSE),"")</f>
        <v/>
      </c>
      <c r="D53" s="10" t="str">
        <f t="shared" si="7"/>
        <v/>
      </c>
      <c r="E53" s="17" t="str">
        <f t="shared" si="8"/>
        <v/>
      </c>
      <c r="F53" s="18"/>
      <c r="G53" s="18"/>
      <c r="H53" s="18"/>
      <c r="I53" s="17" t="str">
        <f t="shared" si="9"/>
        <v/>
      </c>
      <c r="J53" s="17" t="str">
        <f t="shared" si="10"/>
        <v/>
      </c>
      <c r="K53" s="17" t="str">
        <f t="shared" si="11"/>
        <v/>
      </c>
      <c r="L53" s="10" t="str">
        <f t="shared" si="12"/>
        <v/>
      </c>
      <c r="M53" s="19"/>
      <c r="N53" s="20" t="str">
        <f t="shared" si="13"/>
        <v/>
      </c>
    </row>
    <row r="54" spans="1:14" x14ac:dyDescent="0.3">
      <c r="A54" s="16"/>
      <c r="B54" s="10" t="str">
        <f>IFERROR(VLOOKUP($A54,Vendor_Inventory!$A:$N,2,FALSE),"")</f>
        <v/>
      </c>
      <c r="C54" s="10" t="str">
        <f>IFERROR(VLOOKUP($A54,Vendor_Inventory!$A:$N,8,FALSE),"")</f>
        <v/>
      </c>
      <c r="D54" s="10" t="str">
        <f t="shared" si="7"/>
        <v/>
      </c>
      <c r="E54" s="17" t="str">
        <f t="shared" si="8"/>
        <v/>
      </c>
      <c r="F54" s="18"/>
      <c r="G54" s="18"/>
      <c r="H54" s="18"/>
      <c r="I54" s="17" t="str">
        <f t="shared" si="9"/>
        <v/>
      </c>
      <c r="J54" s="17" t="str">
        <f t="shared" si="10"/>
        <v/>
      </c>
      <c r="K54" s="17" t="str">
        <f t="shared" si="11"/>
        <v/>
      </c>
      <c r="L54" s="10" t="str">
        <f t="shared" si="12"/>
        <v/>
      </c>
      <c r="M54" s="19"/>
      <c r="N54" s="20" t="str">
        <f t="shared" si="13"/>
        <v/>
      </c>
    </row>
    <row r="55" spans="1:14" x14ac:dyDescent="0.3">
      <c r="A55" s="16"/>
      <c r="B55" s="10" t="str">
        <f>IFERROR(VLOOKUP($A55,Vendor_Inventory!$A:$N,2,FALSE),"")</f>
        <v/>
      </c>
      <c r="C55" s="10" t="str">
        <f>IFERROR(VLOOKUP($A55,Vendor_Inventory!$A:$N,8,FALSE),"")</f>
        <v/>
      </c>
      <c r="D55" s="10" t="str">
        <f t="shared" si="7"/>
        <v/>
      </c>
      <c r="E55" s="17" t="str">
        <f t="shared" si="8"/>
        <v/>
      </c>
      <c r="F55" s="18"/>
      <c r="G55" s="18"/>
      <c r="H55" s="18"/>
      <c r="I55" s="17" t="str">
        <f t="shared" si="9"/>
        <v/>
      </c>
      <c r="J55" s="17" t="str">
        <f t="shared" si="10"/>
        <v/>
      </c>
      <c r="K55" s="17" t="str">
        <f t="shared" si="11"/>
        <v/>
      </c>
      <c r="L55" s="10" t="str">
        <f t="shared" si="12"/>
        <v/>
      </c>
      <c r="M55" s="19"/>
      <c r="N55" s="20" t="str">
        <f t="shared" si="13"/>
        <v/>
      </c>
    </row>
    <row r="56" spans="1:14" x14ac:dyDescent="0.3">
      <c r="A56" s="16"/>
      <c r="B56" s="10" t="str">
        <f>IFERROR(VLOOKUP($A56,Vendor_Inventory!$A:$N,2,FALSE),"")</f>
        <v/>
      </c>
      <c r="C56" s="10" t="str">
        <f>IFERROR(VLOOKUP($A56,Vendor_Inventory!$A:$N,8,FALSE),"")</f>
        <v/>
      </c>
      <c r="D56" s="10" t="str">
        <f t="shared" si="7"/>
        <v/>
      </c>
      <c r="E56" s="17" t="str">
        <f t="shared" si="8"/>
        <v/>
      </c>
      <c r="F56" s="18"/>
      <c r="G56" s="18"/>
      <c r="H56" s="18"/>
      <c r="I56" s="17" t="str">
        <f t="shared" si="9"/>
        <v/>
      </c>
      <c r="J56" s="17" t="str">
        <f t="shared" si="10"/>
        <v/>
      </c>
      <c r="K56" s="17" t="str">
        <f t="shared" si="11"/>
        <v/>
      </c>
      <c r="L56" s="10" t="str">
        <f t="shared" si="12"/>
        <v/>
      </c>
      <c r="M56" s="19"/>
      <c r="N56" s="20" t="str">
        <f t="shared" si="13"/>
        <v/>
      </c>
    </row>
    <row r="57" spans="1:14" x14ac:dyDescent="0.3">
      <c r="A57" s="16"/>
      <c r="B57" s="10" t="str">
        <f>IFERROR(VLOOKUP($A57,Vendor_Inventory!$A:$N,2,FALSE),"")</f>
        <v/>
      </c>
      <c r="C57" s="10" t="str">
        <f>IFERROR(VLOOKUP($A57,Vendor_Inventory!$A:$N,8,FALSE),"")</f>
        <v/>
      </c>
      <c r="D57" s="10" t="str">
        <f t="shared" si="7"/>
        <v/>
      </c>
      <c r="E57" s="17" t="str">
        <f t="shared" si="8"/>
        <v/>
      </c>
      <c r="F57" s="18"/>
      <c r="G57" s="18"/>
      <c r="H57" s="18"/>
      <c r="I57" s="17" t="str">
        <f t="shared" si="9"/>
        <v/>
      </c>
      <c r="J57" s="17" t="str">
        <f t="shared" si="10"/>
        <v/>
      </c>
      <c r="K57" s="17" t="str">
        <f t="shared" si="11"/>
        <v/>
      </c>
      <c r="L57" s="10" t="str">
        <f t="shared" si="12"/>
        <v/>
      </c>
      <c r="M57" s="19"/>
      <c r="N57" s="20" t="str">
        <f t="shared" si="13"/>
        <v/>
      </c>
    </row>
    <row r="58" spans="1:14" x14ac:dyDescent="0.3">
      <c r="A58" s="16"/>
      <c r="B58" s="10" t="str">
        <f>IFERROR(VLOOKUP($A58,Vendor_Inventory!$A:$N,2,FALSE),"")</f>
        <v/>
      </c>
      <c r="C58" s="10" t="str">
        <f>IFERROR(VLOOKUP($A58,Vendor_Inventory!$A:$N,8,FALSE),"")</f>
        <v/>
      </c>
      <c r="D58" s="10" t="str">
        <f t="shared" si="7"/>
        <v/>
      </c>
      <c r="E58" s="17" t="str">
        <f t="shared" si="8"/>
        <v/>
      </c>
      <c r="F58" s="18"/>
      <c r="G58" s="18"/>
      <c r="H58" s="18"/>
      <c r="I58" s="17" t="str">
        <f t="shared" si="9"/>
        <v/>
      </c>
      <c r="J58" s="17" t="str">
        <f t="shared" si="10"/>
        <v/>
      </c>
      <c r="K58" s="17" t="str">
        <f t="shared" si="11"/>
        <v/>
      </c>
      <c r="L58" s="10" t="str">
        <f t="shared" si="12"/>
        <v/>
      </c>
      <c r="M58" s="19"/>
      <c r="N58" s="20" t="str">
        <f t="shared" si="13"/>
        <v/>
      </c>
    </row>
    <row r="59" spans="1:14" x14ac:dyDescent="0.3">
      <c r="A59" s="16"/>
      <c r="B59" s="10" t="str">
        <f>IFERROR(VLOOKUP($A59,Vendor_Inventory!$A:$N,2,FALSE),"")</f>
        <v/>
      </c>
      <c r="C59" s="10" t="str">
        <f>IFERROR(VLOOKUP($A59,Vendor_Inventory!$A:$N,8,FALSE),"")</f>
        <v/>
      </c>
      <c r="D59" s="10" t="str">
        <f t="shared" si="7"/>
        <v/>
      </c>
      <c r="E59" s="17" t="str">
        <f t="shared" si="8"/>
        <v/>
      </c>
      <c r="F59" s="18"/>
      <c r="G59" s="18"/>
      <c r="H59" s="18"/>
      <c r="I59" s="17" t="str">
        <f t="shared" si="9"/>
        <v/>
      </c>
      <c r="J59" s="17" t="str">
        <f t="shared" si="10"/>
        <v/>
      </c>
      <c r="K59" s="17" t="str">
        <f t="shared" si="11"/>
        <v/>
      </c>
      <c r="L59" s="10" t="str">
        <f t="shared" si="12"/>
        <v/>
      </c>
      <c r="M59" s="19"/>
      <c r="N59" s="20" t="str">
        <f t="shared" si="13"/>
        <v/>
      </c>
    </row>
    <row r="60" spans="1:14" x14ac:dyDescent="0.3">
      <c r="A60" s="16"/>
      <c r="B60" s="10" t="str">
        <f>IFERROR(VLOOKUP($A60,Vendor_Inventory!$A:$N,2,FALSE),"")</f>
        <v/>
      </c>
      <c r="C60" s="10" t="str">
        <f>IFERROR(VLOOKUP($A60,Vendor_Inventory!$A:$N,8,FALSE),"")</f>
        <v/>
      </c>
      <c r="D60" s="10" t="str">
        <f t="shared" si="7"/>
        <v/>
      </c>
      <c r="E60" s="17" t="str">
        <f t="shared" si="8"/>
        <v/>
      </c>
      <c r="F60" s="18"/>
      <c r="G60" s="18"/>
      <c r="H60" s="18"/>
      <c r="I60" s="17" t="str">
        <f t="shared" si="9"/>
        <v/>
      </c>
      <c r="J60" s="17" t="str">
        <f t="shared" si="10"/>
        <v/>
      </c>
      <c r="K60" s="17" t="str">
        <f t="shared" si="11"/>
        <v/>
      </c>
      <c r="L60" s="10" t="str">
        <f t="shared" si="12"/>
        <v/>
      </c>
      <c r="M60" s="19"/>
      <c r="N60" s="20" t="str">
        <f t="shared" si="13"/>
        <v/>
      </c>
    </row>
    <row r="61" spans="1:14" x14ac:dyDescent="0.3">
      <c r="A61" s="16"/>
      <c r="B61" s="10" t="str">
        <f>IFERROR(VLOOKUP($A61,Vendor_Inventory!$A:$N,2,FALSE),"")</f>
        <v/>
      </c>
      <c r="C61" s="10" t="str">
        <f>IFERROR(VLOOKUP($A61,Vendor_Inventory!$A:$N,8,FALSE),"")</f>
        <v/>
      </c>
      <c r="D61" s="10" t="str">
        <f t="shared" si="7"/>
        <v/>
      </c>
      <c r="E61" s="17" t="str">
        <f t="shared" si="8"/>
        <v/>
      </c>
      <c r="F61" s="18"/>
      <c r="G61" s="18"/>
      <c r="H61" s="18"/>
      <c r="I61" s="17" t="str">
        <f t="shared" si="9"/>
        <v/>
      </c>
      <c r="J61" s="17" t="str">
        <f t="shared" si="10"/>
        <v/>
      </c>
      <c r="K61" s="17" t="str">
        <f t="shared" si="11"/>
        <v/>
      </c>
      <c r="L61" s="10" t="str">
        <f t="shared" si="12"/>
        <v/>
      </c>
      <c r="M61" s="19"/>
      <c r="N61" s="20" t="str">
        <f t="shared" si="13"/>
        <v/>
      </c>
    </row>
    <row r="62" spans="1:14" x14ac:dyDescent="0.3">
      <c r="A62" s="16"/>
      <c r="B62" s="10" t="str">
        <f>IFERROR(VLOOKUP($A62,Vendor_Inventory!$A:$N,2,FALSE),"")</f>
        <v/>
      </c>
      <c r="C62" s="10" t="str">
        <f>IFERROR(VLOOKUP($A62,Vendor_Inventory!$A:$N,8,FALSE),"")</f>
        <v/>
      </c>
      <c r="D62" s="10" t="str">
        <f t="shared" si="7"/>
        <v/>
      </c>
      <c r="E62" s="17" t="str">
        <f t="shared" si="8"/>
        <v/>
      </c>
      <c r="F62" s="18"/>
      <c r="G62" s="18"/>
      <c r="H62" s="18"/>
      <c r="I62" s="17" t="str">
        <f t="shared" si="9"/>
        <v/>
      </c>
      <c r="J62" s="17" t="str">
        <f t="shared" si="10"/>
        <v/>
      </c>
      <c r="K62" s="17" t="str">
        <f t="shared" si="11"/>
        <v/>
      </c>
      <c r="L62" s="10" t="str">
        <f t="shared" si="12"/>
        <v/>
      </c>
      <c r="M62" s="19"/>
      <c r="N62" s="20" t="str">
        <f t="shared" si="13"/>
        <v/>
      </c>
    </row>
    <row r="63" spans="1:14" x14ac:dyDescent="0.3">
      <c r="A63" s="16"/>
      <c r="B63" s="10" t="str">
        <f>IFERROR(VLOOKUP($A63,Vendor_Inventory!$A:$N,2,FALSE),"")</f>
        <v/>
      </c>
      <c r="C63" s="10" t="str">
        <f>IFERROR(VLOOKUP($A63,Vendor_Inventory!$A:$N,8,FALSE),"")</f>
        <v/>
      </c>
      <c r="D63" s="10" t="str">
        <f t="shared" si="7"/>
        <v/>
      </c>
      <c r="E63" s="17" t="str">
        <f t="shared" si="8"/>
        <v/>
      </c>
      <c r="F63" s="18"/>
      <c r="G63" s="18"/>
      <c r="H63" s="18"/>
      <c r="I63" s="17" t="str">
        <f t="shared" si="9"/>
        <v/>
      </c>
      <c r="J63" s="17" t="str">
        <f t="shared" si="10"/>
        <v/>
      </c>
      <c r="K63" s="17" t="str">
        <f t="shared" si="11"/>
        <v/>
      </c>
      <c r="L63" s="10" t="str">
        <f t="shared" si="12"/>
        <v/>
      </c>
      <c r="M63" s="19"/>
      <c r="N63" s="20" t="str">
        <f t="shared" si="13"/>
        <v/>
      </c>
    </row>
    <row r="64" spans="1:14" x14ac:dyDescent="0.3">
      <c r="A64" s="16"/>
      <c r="B64" s="10" t="str">
        <f>IFERROR(VLOOKUP($A64,Vendor_Inventory!$A:$N,2,FALSE),"")</f>
        <v/>
      </c>
      <c r="C64" s="10" t="str">
        <f>IFERROR(VLOOKUP($A64,Vendor_Inventory!$A:$N,8,FALSE),"")</f>
        <v/>
      </c>
      <c r="D64" s="10" t="str">
        <f t="shared" si="7"/>
        <v/>
      </c>
      <c r="E64" s="17" t="str">
        <f t="shared" si="8"/>
        <v/>
      </c>
      <c r="F64" s="18"/>
      <c r="G64" s="18"/>
      <c r="H64" s="18"/>
      <c r="I64" s="17" t="str">
        <f t="shared" si="9"/>
        <v/>
      </c>
      <c r="J64" s="17" t="str">
        <f t="shared" si="10"/>
        <v/>
      </c>
      <c r="K64" s="17" t="str">
        <f t="shared" si="11"/>
        <v/>
      </c>
      <c r="L64" s="10" t="str">
        <f t="shared" si="12"/>
        <v/>
      </c>
      <c r="M64" s="19"/>
      <c r="N64" s="20" t="str">
        <f t="shared" si="13"/>
        <v/>
      </c>
    </row>
    <row r="65" spans="1:14" x14ac:dyDescent="0.3">
      <c r="A65" s="16"/>
      <c r="B65" s="10" t="str">
        <f>IFERROR(VLOOKUP($A65,Vendor_Inventory!$A:$N,2,FALSE),"")</f>
        <v/>
      </c>
      <c r="C65" s="10" t="str">
        <f>IFERROR(VLOOKUP($A65,Vendor_Inventory!$A:$N,8,FALSE),"")</f>
        <v/>
      </c>
      <c r="D65" s="10" t="str">
        <f t="shared" si="7"/>
        <v/>
      </c>
      <c r="E65" s="17" t="str">
        <f t="shared" si="8"/>
        <v/>
      </c>
      <c r="F65" s="18"/>
      <c r="G65" s="18"/>
      <c r="H65" s="18"/>
      <c r="I65" s="17" t="str">
        <f t="shared" si="9"/>
        <v/>
      </c>
      <c r="J65" s="17" t="str">
        <f t="shared" si="10"/>
        <v/>
      </c>
      <c r="K65" s="17" t="str">
        <f t="shared" si="11"/>
        <v/>
      </c>
      <c r="L65" s="10" t="str">
        <f t="shared" si="12"/>
        <v/>
      </c>
      <c r="M65" s="19"/>
      <c r="N65" s="20" t="str">
        <f t="shared" si="13"/>
        <v/>
      </c>
    </row>
    <row r="66" spans="1:14" x14ac:dyDescent="0.3">
      <c r="A66" s="16"/>
      <c r="B66" s="10" t="str">
        <f>IFERROR(VLOOKUP($A66,Vendor_Inventory!$A:$N,2,FALSE),"")</f>
        <v/>
      </c>
      <c r="C66" s="10" t="str">
        <f>IFERROR(VLOOKUP($A66,Vendor_Inventory!$A:$N,8,FALSE),"")</f>
        <v/>
      </c>
      <c r="D66" s="10" t="str">
        <f t="shared" si="7"/>
        <v/>
      </c>
      <c r="E66" s="17" t="str">
        <f t="shared" si="8"/>
        <v/>
      </c>
      <c r="F66" s="18"/>
      <c r="G66" s="18"/>
      <c r="H66" s="18"/>
      <c r="I66" s="17" t="str">
        <f t="shared" si="9"/>
        <v/>
      </c>
      <c r="J66" s="17" t="str">
        <f t="shared" si="10"/>
        <v/>
      </c>
      <c r="K66" s="17" t="str">
        <f t="shared" si="11"/>
        <v/>
      </c>
      <c r="L66" s="10" t="str">
        <f t="shared" si="12"/>
        <v/>
      </c>
      <c r="M66" s="19"/>
      <c r="N66" s="20" t="str">
        <f t="shared" si="13"/>
        <v/>
      </c>
    </row>
    <row r="67" spans="1:14" x14ac:dyDescent="0.3">
      <c r="A67" s="16"/>
      <c r="B67" s="10" t="str">
        <f>IFERROR(VLOOKUP($A67,Vendor_Inventory!$A:$N,2,FALSE),"")</f>
        <v/>
      </c>
      <c r="C67" s="10" t="str">
        <f>IFERROR(VLOOKUP($A67,Vendor_Inventory!$A:$N,8,FALSE),"")</f>
        <v/>
      </c>
      <c r="D67" s="10" t="str">
        <f t="shared" si="7"/>
        <v/>
      </c>
      <c r="E67" s="17" t="str">
        <f t="shared" si="8"/>
        <v/>
      </c>
      <c r="F67" s="18"/>
      <c r="G67" s="18"/>
      <c r="H67" s="18"/>
      <c r="I67" s="17" t="str">
        <f t="shared" si="9"/>
        <v/>
      </c>
      <c r="J67" s="17" t="str">
        <f t="shared" si="10"/>
        <v/>
      </c>
      <c r="K67" s="17" t="str">
        <f t="shared" si="11"/>
        <v/>
      </c>
      <c r="L67" s="10" t="str">
        <f t="shared" si="12"/>
        <v/>
      </c>
      <c r="M67" s="19"/>
      <c r="N67" s="20" t="str">
        <f t="shared" si="13"/>
        <v/>
      </c>
    </row>
    <row r="68" spans="1:14" x14ac:dyDescent="0.3">
      <c r="A68" s="16"/>
      <c r="B68" s="10" t="str">
        <f>IFERROR(VLOOKUP($A68,Vendor_Inventory!$A:$N,2,FALSE),"")</f>
        <v/>
      </c>
      <c r="C68" s="10" t="str">
        <f>IFERROR(VLOOKUP($A68,Vendor_Inventory!$A:$N,8,FALSE),"")</f>
        <v/>
      </c>
      <c r="D68" s="10" t="str">
        <f t="shared" si="7"/>
        <v/>
      </c>
      <c r="E68" s="17" t="str">
        <f t="shared" si="8"/>
        <v/>
      </c>
      <c r="F68" s="18"/>
      <c r="G68" s="18"/>
      <c r="H68" s="18"/>
      <c r="I68" s="17" t="str">
        <f t="shared" si="9"/>
        <v/>
      </c>
      <c r="J68" s="17" t="str">
        <f t="shared" si="10"/>
        <v/>
      </c>
      <c r="K68" s="17" t="str">
        <f t="shared" si="11"/>
        <v/>
      </c>
      <c r="L68" s="10" t="str">
        <f t="shared" si="12"/>
        <v/>
      </c>
      <c r="M68" s="19"/>
      <c r="N68" s="20" t="str">
        <f t="shared" si="13"/>
        <v/>
      </c>
    </row>
    <row r="69" spans="1:14" x14ac:dyDescent="0.3">
      <c r="A69" s="16"/>
      <c r="B69" s="10" t="str">
        <f>IFERROR(VLOOKUP($A69,Vendor_Inventory!$A:$N,2,FALSE),"")</f>
        <v/>
      </c>
      <c r="C69" s="10" t="str">
        <f>IFERROR(VLOOKUP($A69,Vendor_Inventory!$A:$N,8,FALSE),"")</f>
        <v/>
      </c>
      <c r="D69" s="10" t="str">
        <f t="shared" si="7"/>
        <v/>
      </c>
      <c r="E69" s="17" t="str">
        <f t="shared" si="8"/>
        <v/>
      </c>
      <c r="F69" s="18"/>
      <c r="G69" s="18"/>
      <c r="H69" s="18"/>
      <c r="I69" s="17" t="str">
        <f t="shared" si="9"/>
        <v/>
      </c>
      <c r="J69" s="17" t="str">
        <f t="shared" si="10"/>
        <v/>
      </c>
      <c r="K69" s="17" t="str">
        <f t="shared" si="11"/>
        <v/>
      </c>
      <c r="L69" s="10" t="str">
        <f t="shared" si="12"/>
        <v/>
      </c>
      <c r="M69" s="19"/>
      <c r="N69" s="20" t="str">
        <f t="shared" si="13"/>
        <v/>
      </c>
    </row>
    <row r="70" spans="1:14" x14ac:dyDescent="0.3">
      <c r="A70" s="16"/>
      <c r="B70" s="10" t="str">
        <f>IFERROR(VLOOKUP($A70,Vendor_Inventory!$A:$N,2,FALSE),"")</f>
        <v/>
      </c>
      <c r="C70" s="10" t="str">
        <f>IFERROR(VLOOKUP($A70,Vendor_Inventory!$A:$N,8,FALSE),"")</f>
        <v/>
      </c>
      <c r="D70" s="10" t="str">
        <f t="shared" si="7"/>
        <v/>
      </c>
      <c r="E70" s="17" t="str">
        <f t="shared" si="8"/>
        <v/>
      </c>
      <c r="F70" s="18"/>
      <c r="G70" s="18"/>
      <c r="H70" s="18"/>
      <c r="I70" s="17" t="str">
        <f t="shared" si="9"/>
        <v/>
      </c>
      <c r="J70" s="17" t="str">
        <f t="shared" si="10"/>
        <v/>
      </c>
      <c r="K70" s="17" t="str">
        <f t="shared" si="11"/>
        <v/>
      </c>
      <c r="L70" s="10" t="str">
        <f t="shared" si="12"/>
        <v/>
      </c>
      <c r="M70" s="19"/>
      <c r="N70" s="20" t="str">
        <f t="shared" si="13"/>
        <v/>
      </c>
    </row>
    <row r="71" spans="1:14" x14ac:dyDescent="0.3">
      <c r="A71" s="16"/>
      <c r="B71" s="10" t="str">
        <f>IFERROR(VLOOKUP($A71,Vendor_Inventory!$A:$N,2,FALSE),"")</f>
        <v/>
      </c>
      <c r="C71" s="10" t="str">
        <f>IFERROR(VLOOKUP($A71,Vendor_Inventory!$A:$N,8,FALSE),"")</f>
        <v/>
      </c>
      <c r="D71" s="10" t="str">
        <f t="shared" si="7"/>
        <v/>
      </c>
      <c r="E71" s="17" t="str">
        <f t="shared" si="8"/>
        <v/>
      </c>
      <c r="F71" s="18"/>
      <c r="G71" s="18"/>
      <c r="H71" s="18"/>
      <c r="I71" s="17" t="str">
        <f t="shared" si="9"/>
        <v/>
      </c>
      <c r="J71" s="17" t="str">
        <f t="shared" si="10"/>
        <v/>
      </c>
      <c r="K71" s="17" t="str">
        <f t="shared" si="11"/>
        <v/>
      </c>
      <c r="L71" s="10" t="str">
        <f t="shared" si="12"/>
        <v/>
      </c>
      <c r="M71" s="19"/>
      <c r="N71" s="20" t="str">
        <f t="shared" si="13"/>
        <v/>
      </c>
    </row>
    <row r="72" spans="1:14" x14ac:dyDescent="0.3">
      <c r="A72" s="16"/>
      <c r="B72" s="10" t="str">
        <f>IFERROR(VLOOKUP($A72,Vendor_Inventory!$A:$N,2,FALSE),"")</f>
        <v/>
      </c>
      <c r="C72" s="10" t="str">
        <f>IFERROR(VLOOKUP($A72,Vendor_Inventory!$A:$N,8,FALSE),"")</f>
        <v/>
      </c>
      <c r="D72" s="10" t="str">
        <f t="shared" ref="D72:D103" si="14">IF($C72="","",IF(OR(ISNUMBER(SEARCH("business-critical",$C72)),ISNUMBER(SEARCH("core",$C72)),ISNUMBER(SEARCH("primary",$C72)),ISNUMBER(SEARCH("centralized",$C72)),ISNUMBER(SEARCH("critical",$C72)),ISNUMBER(SEARCH("disaster",$C72)),ISNUMBER(SEARCH("payments",$C72)),ISNUMBER(SEARCH("compliance",$C72)),ISNUMBER(SEARCH("payroll",$C72))),"Critical",IF(OR(ISNUMBER(SEARCH("support",$C72)),ISNUMBER(SEARCH("hosts",$C72)),ISNUMBER(SEARCH("hiring",$C72)),ISNUMBER(SEARCH("expense",$C72)),ISNUMBER(SEARCH("ticket",$C72)),ISNUMBER(SEARCH("contract",$C72)),ISNUMBER(SEARCH("reporting",$C72)),ISNUMBER(SEARCH("training",$C72)),ISNUMBER(SEARCH("campaign",$C72))),"Important","Low")))</f>
        <v/>
      </c>
      <c r="E72" s="17" t="str">
        <f t="shared" ref="E72:E103" si="15">IF($D72="","",IF($D72="Critical",5,IF($D72="Important",3,1)))</f>
        <v/>
      </c>
      <c r="F72" s="18"/>
      <c r="G72" s="18"/>
      <c r="H72" s="18"/>
      <c r="I72" s="17" t="str">
        <f t="shared" ref="I72:I103" si="16">IF(OR($F72="", $H72=""),"",IF($F72+$H72&lt;=4,1,IF($F72+$H72&lt;=7,3,5)))</f>
        <v/>
      </c>
      <c r="J72" s="17" t="str">
        <f t="shared" ref="J72:J103" si="17">IF(OR($E72="", $F72="", $G72="", $H72=""),"",SUM($E72,$F72,$G72,$H72))</f>
        <v/>
      </c>
      <c r="K72" s="17" t="str">
        <f t="shared" ref="K72:K103" si="18">IF($J72="","",IF($J72&lt;=6,"Low",IF($J72&lt;=11,"Medium",IF($J72&lt;=16,"High","Critical"))))</f>
        <v/>
      </c>
      <c r="L72" s="10" t="str">
        <f t="shared" ref="L72:L103" si="19">IF($K72="","",IF($K72="Critical","Annual + monitoring",IF($K72="High","Annual",IF($K72="Medium","Biennial","Ad-hoc / change-based"))))</f>
        <v/>
      </c>
      <c r="M72" s="19"/>
      <c r="N72" s="20" t="str">
        <f t="shared" ref="N72:N103" si="20">IF($M72="","",IF($K72="Critical",EDATE($M72,12),IF($K72="High",EDATE($M72,12),IF($K72="Medium",EDATE($M72,24),EDATE($M72,0)))))</f>
        <v/>
      </c>
    </row>
    <row r="73" spans="1:14" x14ac:dyDescent="0.3">
      <c r="A73" s="16"/>
      <c r="B73" s="10" t="str">
        <f>IFERROR(VLOOKUP($A73,Vendor_Inventory!$A:$N,2,FALSE),"")</f>
        <v/>
      </c>
      <c r="C73" s="10" t="str">
        <f>IFERROR(VLOOKUP($A73,Vendor_Inventory!$A:$N,8,FALSE),"")</f>
        <v/>
      </c>
      <c r="D73" s="10" t="str">
        <f t="shared" si="14"/>
        <v/>
      </c>
      <c r="E73" s="17" t="str">
        <f t="shared" si="15"/>
        <v/>
      </c>
      <c r="F73" s="18"/>
      <c r="G73" s="18"/>
      <c r="H73" s="18"/>
      <c r="I73" s="17" t="str">
        <f t="shared" si="16"/>
        <v/>
      </c>
      <c r="J73" s="17" t="str">
        <f t="shared" si="17"/>
        <v/>
      </c>
      <c r="K73" s="17" t="str">
        <f t="shared" si="18"/>
        <v/>
      </c>
      <c r="L73" s="10" t="str">
        <f t="shared" si="19"/>
        <v/>
      </c>
      <c r="M73" s="19"/>
      <c r="N73" s="20" t="str">
        <f t="shared" si="20"/>
        <v/>
      </c>
    </row>
    <row r="74" spans="1:14" x14ac:dyDescent="0.3">
      <c r="A74" s="16"/>
      <c r="B74" s="10" t="str">
        <f>IFERROR(VLOOKUP($A74,Vendor_Inventory!$A:$N,2,FALSE),"")</f>
        <v/>
      </c>
      <c r="C74" s="10" t="str">
        <f>IFERROR(VLOOKUP($A74,Vendor_Inventory!$A:$N,8,FALSE),"")</f>
        <v/>
      </c>
      <c r="D74" s="10" t="str">
        <f t="shared" si="14"/>
        <v/>
      </c>
      <c r="E74" s="17" t="str">
        <f t="shared" si="15"/>
        <v/>
      </c>
      <c r="F74" s="18"/>
      <c r="G74" s="18"/>
      <c r="H74" s="18"/>
      <c r="I74" s="17" t="str">
        <f t="shared" si="16"/>
        <v/>
      </c>
      <c r="J74" s="17" t="str">
        <f t="shared" si="17"/>
        <v/>
      </c>
      <c r="K74" s="17" t="str">
        <f t="shared" si="18"/>
        <v/>
      </c>
      <c r="L74" s="10" t="str">
        <f t="shared" si="19"/>
        <v/>
      </c>
      <c r="M74" s="19"/>
      <c r="N74" s="20" t="str">
        <f t="shared" si="20"/>
        <v/>
      </c>
    </row>
    <row r="75" spans="1:14" x14ac:dyDescent="0.3">
      <c r="A75" s="16"/>
      <c r="B75" s="10" t="str">
        <f>IFERROR(VLOOKUP($A75,Vendor_Inventory!$A:$N,2,FALSE),"")</f>
        <v/>
      </c>
      <c r="C75" s="10" t="str">
        <f>IFERROR(VLOOKUP($A75,Vendor_Inventory!$A:$N,8,FALSE),"")</f>
        <v/>
      </c>
      <c r="D75" s="10" t="str">
        <f t="shared" si="14"/>
        <v/>
      </c>
      <c r="E75" s="17" t="str">
        <f t="shared" si="15"/>
        <v/>
      </c>
      <c r="F75" s="18"/>
      <c r="G75" s="18"/>
      <c r="H75" s="18"/>
      <c r="I75" s="17" t="str">
        <f t="shared" si="16"/>
        <v/>
      </c>
      <c r="J75" s="17" t="str">
        <f t="shared" si="17"/>
        <v/>
      </c>
      <c r="K75" s="17" t="str">
        <f t="shared" si="18"/>
        <v/>
      </c>
      <c r="L75" s="10" t="str">
        <f t="shared" si="19"/>
        <v/>
      </c>
      <c r="M75" s="19"/>
      <c r="N75" s="20" t="str">
        <f t="shared" si="20"/>
        <v/>
      </c>
    </row>
    <row r="76" spans="1:14" x14ac:dyDescent="0.3">
      <c r="A76" s="16"/>
      <c r="B76" s="10" t="str">
        <f>IFERROR(VLOOKUP($A76,Vendor_Inventory!$A:$N,2,FALSE),"")</f>
        <v/>
      </c>
      <c r="C76" s="10" t="str">
        <f>IFERROR(VLOOKUP($A76,Vendor_Inventory!$A:$N,8,FALSE),"")</f>
        <v/>
      </c>
      <c r="D76" s="10" t="str">
        <f t="shared" si="14"/>
        <v/>
      </c>
      <c r="E76" s="17" t="str">
        <f t="shared" si="15"/>
        <v/>
      </c>
      <c r="F76" s="18"/>
      <c r="G76" s="18"/>
      <c r="H76" s="18"/>
      <c r="I76" s="17" t="str">
        <f t="shared" si="16"/>
        <v/>
      </c>
      <c r="J76" s="17" t="str">
        <f t="shared" si="17"/>
        <v/>
      </c>
      <c r="K76" s="17" t="str">
        <f t="shared" si="18"/>
        <v/>
      </c>
      <c r="L76" s="10" t="str">
        <f t="shared" si="19"/>
        <v/>
      </c>
      <c r="M76" s="19"/>
      <c r="N76" s="20" t="str">
        <f t="shared" si="20"/>
        <v/>
      </c>
    </row>
    <row r="77" spans="1:14" x14ac:dyDescent="0.3">
      <c r="A77" s="16"/>
      <c r="B77" s="10" t="str">
        <f>IFERROR(VLOOKUP($A77,Vendor_Inventory!$A:$N,2,FALSE),"")</f>
        <v/>
      </c>
      <c r="C77" s="10" t="str">
        <f>IFERROR(VLOOKUP($A77,Vendor_Inventory!$A:$N,8,FALSE),"")</f>
        <v/>
      </c>
      <c r="D77" s="10" t="str">
        <f t="shared" si="14"/>
        <v/>
      </c>
      <c r="E77" s="17" t="str">
        <f t="shared" si="15"/>
        <v/>
      </c>
      <c r="F77" s="18"/>
      <c r="G77" s="18"/>
      <c r="H77" s="18"/>
      <c r="I77" s="17" t="str">
        <f t="shared" si="16"/>
        <v/>
      </c>
      <c r="J77" s="17" t="str">
        <f t="shared" si="17"/>
        <v/>
      </c>
      <c r="K77" s="17" t="str">
        <f t="shared" si="18"/>
        <v/>
      </c>
      <c r="L77" s="10" t="str">
        <f t="shared" si="19"/>
        <v/>
      </c>
      <c r="M77" s="19"/>
      <c r="N77" s="20" t="str">
        <f t="shared" si="20"/>
        <v/>
      </c>
    </row>
    <row r="78" spans="1:14" x14ac:dyDescent="0.3">
      <c r="A78" s="16"/>
      <c r="B78" s="10" t="str">
        <f>IFERROR(VLOOKUP($A78,Vendor_Inventory!$A:$N,2,FALSE),"")</f>
        <v/>
      </c>
      <c r="C78" s="10" t="str">
        <f>IFERROR(VLOOKUP($A78,Vendor_Inventory!$A:$N,8,FALSE),"")</f>
        <v/>
      </c>
      <c r="D78" s="10" t="str">
        <f t="shared" si="14"/>
        <v/>
      </c>
      <c r="E78" s="17" t="str">
        <f t="shared" si="15"/>
        <v/>
      </c>
      <c r="F78" s="18"/>
      <c r="G78" s="18"/>
      <c r="H78" s="18"/>
      <c r="I78" s="17" t="str">
        <f t="shared" si="16"/>
        <v/>
      </c>
      <c r="J78" s="17" t="str">
        <f t="shared" si="17"/>
        <v/>
      </c>
      <c r="K78" s="17" t="str">
        <f t="shared" si="18"/>
        <v/>
      </c>
      <c r="L78" s="10" t="str">
        <f t="shared" si="19"/>
        <v/>
      </c>
      <c r="M78" s="19"/>
      <c r="N78" s="20" t="str">
        <f t="shared" si="20"/>
        <v/>
      </c>
    </row>
    <row r="79" spans="1:14" x14ac:dyDescent="0.3">
      <c r="A79" s="16"/>
      <c r="B79" s="10" t="str">
        <f>IFERROR(VLOOKUP($A79,Vendor_Inventory!$A:$N,2,FALSE),"")</f>
        <v/>
      </c>
      <c r="C79" s="10" t="str">
        <f>IFERROR(VLOOKUP($A79,Vendor_Inventory!$A:$N,8,FALSE),"")</f>
        <v/>
      </c>
      <c r="D79" s="10" t="str">
        <f t="shared" si="14"/>
        <v/>
      </c>
      <c r="E79" s="17" t="str">
        <f t="shared" si="15"/>
        <v/>
      </c>
      <c r="F79" s="18"/>
      <c r="G79" s="18"/>
      <c r="H79" s="18"/>
      <c r="I79" s="17" t="str">
        <f t="shared" si="16"/>
        <v/>
      </c>
      <c r="J79" s="17" t="str">
        <f t="shared" si="17"/>
        <v/>
      </c>
      <c r="K79" s="17" t="str">
        <f t="shared" si="18"/>
        <v/>
      </c>
      <c r="L79" s="10" t="str">
        <f t="shared" si="19"/>
        <v/>
      </c>
      <c r="M79" s="19"/>
      <c r="N79" s="20" t="str">
        <f t="shared" si="20"/>
        <v/>
      </c>
    </row>
    <row r="80" spans="1:14" x14ac:dyDescent="0.3">
      <c r="A80" s="16"/>
      <c r="B80" s="10" t="str">
        <f>IFERROR(VLOOKUP($A80,Vendor_Inventory!$A:$N,2,FALSE),"")</f>
        <v/>
      </c>
      <c r="C80" s="10" t="str">
        <f>IFERROR(VLOOKUP($A80,Vendor_Inventory!$A:$N,8,FALSE),"")</f>
        <v/>
      </c>
      <c r="D80" s="10" t="str">
        <f t="shared" si="14"/>
        <v/>
      </c>
      <c r="E80" s="17" t="str">
        <f t="shared" si="15"/>
        <v/>
      </c>
      <c r="F80" s="18"/>
      <c r="G80" s="18"/>
      <c r="H80" s="18"/>
      <c r="I80" s="17" t="str">
        <f t="shared" si="16"/>
        <v/>
      </c>
      <c r="J80" s="17" t="str">
        <f t="shared" si="17"/>
        <v/>
      </c>
      <c r="K80" s="17" t="str">
        <f t="shared" si="18"/>
        <v/>
      </c>
      <c r="L80" s="10" t="str">
        <f t="shared" si="19"/>
        <v/>
      </c>
      <c r="M80" s="19"/>
      <c r="N80" s="20" t="str">
        <f t="shared" si="20"/>
        <v/>
      </c>
    </row>
    <row r="81" spans="1:14" x14ac:dyDescent="0.3">
      <c r="A81" s="16"/>
      <c r="B81" s="10" t="str">
        <f>IFERROR(VLOOKUP($A81,Vendor_Inventory!$A:$N,2,FALSE),"")</f>
        <v/>
      </c>
      <c r="C81" s="10" t="str">
        <f>IFERROR(VLOOKUP($A81,Vendor_Inventory!$A:$N,8,FALSE),"")</f>
        <v/>
      </c>
      <c r="D81" s="10" t="str">
        <f t="shared" si="14"/>
        <v/>
      </c>
      <c r="E81" s="17" t="str">
        <f t="shared" si="15"/>
        <v/>
      </c>
      <c r="F81" s="18"/>
      <c r="G81" s="18"/>
      <c r="H81" s="18"/>
      <c r="I81" s="17" t="str">
        <f t="shared" si="16"/>
        <v/>
      </c>
      <c r="J81" s="17" t="str">
        <f t="shared" si="17"/>
        <v/>
      </c>
      <c r="K81" s="17" t="str">
        <f t="shared" si="18"/>
        <v/>
      </c>
      <c r="L81" s="10" t="str">
        <f t="shared" si="19"/>
        <v/>
      </c>
      <c r="M81" s="19"/>
      <c r="N81" s="20" t="str">
        <f t="shared" si="20"/>
        <v/>
      </c>
    </row>
    <row r="82" spans="1:14" x14ac:dyDescent="0.3">
      <c r="A82" s="16"/>
      <c r="B82" s="10" t="str">
        <f>IFERROR(VLOOKUP($A82,Vendor_Inventory!$A:$N,2,FALSE),"")</f>
        <v/>
      </c>
      <c r="C82" s="10" t="str">
        <f>IFERROR(VLOOKUP($A82,Vendor_Inventory!$A:$N,8,FALSE),"")</f>
        <v/>
      </c>
      <c r="D82" s="10" t="str">
        <f t="shared" si="14"/>
        <v/>
      </c>
      <c r="E82" s="17" t="str">
        <f t="shared" si="15"/>
        <v/>
      </c>
      <c r="F82" s="18"/>
      <c r="G82" s="18"/>
      <c r="H82" s="18"/>
      <c r="I82" s="17" t="str">
        <f t="shared" si="16"/>
        <v/>
      </c>
      <c r="J82" s="17" t="str">
        <f t="shared" si="17"/>
        <v/>
      </c>
      <c r="K82" s="17" t="str">
        <f t="shared" si="18"/>
        <v/>
      </c>
      <c r="L82" s="10" t="str">
        <f t="shared" si="19"/>
        <v/>
      </c>
      <c r="M82" s="19"/>
      <c r="N82" s="20" t="str">
        <f t="shared" si="20"/>
        <v/>
      </c>
    </row>
    <row r="83" spans="1:14" x14ac:dyDescent="0.3">
      <c r="A83" s="16"/>
      <c r="B83" s="10" t="str">
        <f>IFERROR(VLOOKUP($A83,Vendor_Inventory!$A:$N,2,FALSE),"")</f>
        <v/>
      </c>
      <c r="C83" s="10" t="str">
        <f>IFERROR(VLOOKUP($A83,Vendor_Inventory!$A:$N,8,FALSE),"")</f>
        <v/>
      </c>
      <c r="D83" s="10" t="str">
        <f t="shared" si="14"/>
        <v/>
      </c>
      <c r="E83" s="17" t="str">
        <f t="shared" si="15"/>
        <v/>
      </c>
      <c r="F83" s="18"/>
      <c r="G83" s="18"/>
      <c r="H83" s="18"/>
      <c r="I83" s="17" t="str">
        <f t="shared" si="16"/>
        <v/>
      </c>
      <c r="J83" s="17" t="str">
        <f t="shared" si="17"/>
        <v/>
      </c>
      <c r="K83" s="17" t="str">
        <f t="shared" si="18"/>
        <v/>
      </c>
      <c r="L83" s="10" t="str">
        <f t="shared" si="19"/>
        <v/>
      </c>
      <c r="M83" s="19"/>
      <c r="N83" s="20" t="str">
        <f t="shared" si="20"/>
        <v/>
      </c>
    </row>
    <row r="84" spans="1:14" x14ac:dyDescent="0.3">
      <c r="A84" s="16"/>
      <c r="B84" s="10" t="str">
        <f>IFERROR(VLOOKUP($A84,Vendor_Inventory!$A:$N,2,FALSE),"")</f>
        <v/>
      </c>
      <c r="C84" s="10" t="str">
        <f>IFERROR(VLOOKUP($A84,Vendor_Inventory!$A:$N,8,FALSE),"")</f>
        <v/>
      </c>
      <c r="D84" s="10" t="str">
        <f t="shared" si="14"/>
        <v/>
      </c>
      <c r="E84" s="17" t="str">
        <f t="shared" si="15"/>
        <v/>
      </c>
      <c r="F84" s="18"/>
      <c r="G84" s="18"/>
      <c r="H84" s="18"/>
      <c r="I84" s="17" t="str">
        <f t="shared" si="16"/>
        <v/>
      </c>
      <c r="J84" s="17" t="str">
        <f t="shared" si="17"/>
        <v/>
      </c>
      <c r="K84" s="17" t="str">
        <f t="shared" si="18"/>
        <v/>
      </c>
      <c r="L84" s="10" t="str">
        <f t="shared" si="19"/>
        <v/>
      </c>
      <c r="M84" s="19"/>
      <c r="N84" s="20" t="str">
        <f t="shared" si="20"/>
        <v/>
      </c>
    </row>
    <row r="85" spans="1:14" x14ac:dyDescent="0.3">
      <c r="A85" s="16"/>
      <c r="B85" s="10" t="str">
        <f>IFERROR(VLOOKUP($A85,Vendor_Inventory!$A:$N,2,FALSE),"")</f>
        <v/>
      </c>
      <c r="C85" s="10" t="str">
        <f>IFERROR(VLOOKUP($A85,Vendor_Inventory!$A:$N,8,FALSE),"")</f>
        <v/>
      </c>
      <c r="D85" s="10" t="str">
        <f t="shared" si="14"/>
        <v/>
      </c>
      <c r="E85" s="17" t="str">
        <f t="shared" si="15"/>
        <v/>
      </c>
      <c r="F85" s="18"/>
      <c r="G85" s="18"/>
      <c r="H85" s="18"/>
      <c r="I85" s="17" t="str">
        <f t="shared" si="16"/>
        <v/>
      </c>
      <c r="J85" s="17" t="str">
        <f t="shared" si="17"/>
        <v/>
      </c>
      <c r="K85" s="17" t="str">
        <f t="shared" si="18"/>
        <v/>
      </c>
      <c r="L85" s="10" t="str">
        <f t="shared" si="19"/>
        <v/>
      </c>
      <c r="M85" s="19"/>
      <c r="N85" s="20" t="str">
        <f t="shared" si="20"/>
        <v/>
      </c>
    </row>
    <row r="86" spans="1:14" x14ac:dyDescent="0.3">
      <c r="A86" s="16"/>
      <c r="B86" s="10" t="str">
        <f>IFERROR(VLOOKUP($A86,Vendor_Inventory!$A:$N,2,FALSE),"")</f>
        <v/>
      </c>
      <c r="C86" s="10" t="str">
        <f>IFERROR(VLOOKUP($A86,Vendor_Inventory!$A:$N,8,FALSE),"")</f>
        <v/>
      </c>
      <c r="D86" s="10" t="str">
        <f t="shared" si="14"/>
        <v/>
      </c>
      <c r="E86" s="17" t="str">
        <f t="shared" si="15"/>
        <v/>
      </c>
      <c r="F86" s="18"/>
      <c r="G86" s="18"/>
      <c r="H86" s="18"/>
      <c r="I86" s="17" t="str">
        <f t="shared" si="16"/>
        <v/>
      </c>
      <c r="J86" s="17" t="str">
        <f t="shared" si="17"/>
        <v/>
      </c>
      <c r="K86" s="17" t="str">
        <f t="shared" si="18"/>
        <v/>
      </c>
      <c r="L86" s="10" t="str">
        <f t="shared" si="19"/>
        <v/>
      </c>
      <c r="M86" s="19"/>
      <c r="N86" s="20" t="str">
        <f t="shared" si="20"/>
        <v/>
      </c>
    </row>
    <row r="87" spans="1:14" x14ac:dyDescent="0.3">
      <c r="A87" s="16"/>
      <c r="B87" s="10" t="str">
        <f>IFERROR(VLOOKUP($A87,Vendor_Inventory!$A:$N,2,FALSE),"")</f>
        <v/>
      </c>
      <c r="C87" s="10" t="str">
        <f>IFERROR(VLOOKUP($A87,Vendor_Inventory!$A:$N,8,FALSE),"")</f>
        <v/>
      </c>
      <c r="D87" s="10" t="str">
        <f t="shared" si="14"/>
        <v/>
      </c>
      <c r="E87" s="17" t="str">
        <f t="shared" si="15"/>
        <v/>
      </c>
      <c r="F87" s="18"/>
      <c r="G87" s="18"/>
      <c r="H87" s="18"/>
      <c r="I87" s="17" t="str">
        <f t="shared" si="16"/>
        <v/>
      </c>
      <c r="J87" s="17" t="str">
        <f t="shared" si="17"/>
        <v/>
      </c>
      <c r="K87" s="17" t="str">
        <f t="shared" si="18"/>
        <v/>
      </c>
      <c r="L87" s="10" t="str">
        <f t="shared" si="19"/>
        <v/>
      </c>
      <c r="M87" s="19"/>
      <c r="N87" s="20" t="str">
        <f t="shared" si="20"/>
        <v/>
      </c>
    </row>
    <row r="88" spans="1:14" x14ac:dyDescent="0.3">
      <c r="A88" s="16"/>
      <c r="B88" s="10" t="str">
        <f>IFERROR(VLOOKUP($A88,Vendor_Inventory!$A:$N,2,FALSE),"")</f>
        <v/>
      </c>
      <c r="C88" s="10" t="str">
        <f>IFERROR(VLOOKUP($A88,Vendor_Inventory!$A:$N,8,FALSE),"")</f>
        <v/>
      </c>
      <c r="D88" s="10" t="str">
        <f t="shared" si="14"/>
        <v/>
      </c>
      <c r="E88" s="17" t="str">
        <f t="shared" si="15"/>
        <v/>
      </c>
      <c r="F88" s="18"/>
      <c r="G88" s="18"/>
      <c r="H88" s="18"/>
      <c r="I88" s="17" t="str">
        <f t="shared" si="16"/>
        <v/>
      </c>
      <c r="J88" s="17" t="str">
        <f t="shared" si="17"/>
        <v/>
      </c>
      <c r="K88" s="17" t="str">
        <f t="shared" si="18"/>
        <v/>
      </c>
      <c r="L88" s="10" t="str">
        <f t="shared" si="19"/>
        <v/>
      </c>
      <c r="M88" s="19"/>
      <c r="N88" s="20" t="str">
        <f t="shared" si="20"/>
        <v/>
      </c>
    </row>
    <row r="89" spans="1:14" x14ac:dyDescent="0.3">
      <c r="A89" s="16"/>
      <c r="B89" s="10" t="str">
        <f>IFERROR(VLOOKUP($A89,Vendor_Inventory!$A:$N,2,FALSE),"")</f>
        <v/>
      </c>
      <c r="C89" s="10" t="str">
        <f>IFERROR(VLOOKUP($A89,Vendor_Inventory!$A:$N,8,FALSE),"")</f>
        <v/>
      </c>
      <c r="D89" s="10" t="str">
        <f t="shared" si="14"/>
        <v/>
      </c>
      <c r="E89" s="17" t="str">
        <f t="shared" si="15"/>
        <v/>
      </c>
      <c r="F89" s="18"/>
      <c r="G89" s="18"/>
      <c r="H89" s="18"/>
      <c r="I89" s="17" t="str">
        <f t="shared" si="16"/>
        <v/>
      </c>
      <c r="J89" s="17" t="str">
        <f t="shared" si="17"/>
        <v/>
      </c>
      <c r="K89" s="17" t="str">
        <f t="shared" si="18"/>
        <v/>
      </c>
      <c r="L89" s="10" t="str">
        <f t="shared" si="19"/>
        <v/>
      </c>
      <c r="M89" s="19"/>
      <c r="N89" s="20" t="str">
        <f t="shared" si="20"/>
        <v/>
      </c>
    </row>
    <row r="90" spans="1:14" x14ac:dyDescent="0.3">
      <c r="A90" s="16"/>
      <c r="B90" s="10" t="str">
        <f>IFERROR(VLOOKUP($A90,Vendor_Inventory!$A:$N,2,FALSE),"")</f>
        <v/>
      </c>
      <c r="C90" s="10" t="str">
        <f>IFERROR(VLOOKUP($A90,Vendor_Inventory!$A:$N,8,FALSE),"")</f>
        <v/>
      </c>
      <c r="D90" s="10" t="str">
        <f t="shared" si="14"/>
        <v/>
      </c>
      <c r="E90" s="17" t="str">
        <f t="shared" si="15"/>
        <v/>
      </c>
      <c r="F90" s="18"/>
      <c r="G90" s="18"/>
      <c r="H90" s="18"/>
      <c r="I90" s="17" t="str">
        <f t="shared" si="16"/>
        <v/>
      </c>
      <c r="J90" s="17" t="str">
        <f t="shared" si="17"/>
        <v/>
      </c>
      <c r="K90" s="17" t="str">
        <f t="shared" si="18"/>
        <v/>
      </c>
      <c r="L90" s="10" t="str">
        <f t="shared" si="19"/>
        <v/>
      </c>
      <c r="M90" s="19"/>
      <c r="N90" s="20" t="str">
        <f t="shared" si="20"/>
        <v/>
      </c>
    </row>
    <row r="91" spans="1:14" x14ac:dyDescent="0.3">
      <c r="A91" s="16"/>
      <c r="B91" s="10" t="str">
        <f>IFERROR(VLOOKUP($A91,Vendor_Inventory!$A:$N,2,FALSE),"")</f>
        <v/>
      </c>
      <c r="C91" s="10" t="str">
        <f>IFERROR(VLOOKUP($A91,Vendor_Inventory!$A:$N,8,FALSE),"")</f>
        <v/>
      </c>
      <c r="D91" s="10" t="str">
        <f t="shared" si="14"/>
        <v/>
      </c>
      <c r="E91" s="17" t="str">
        <f t="shared" si="15"/>
        <v/>
      </c>
      <c r="F91" s="18"/>
      <c r="G91" s="18"/>
      <c r="H91" s="18"/>
      <c r="I91" s="17" t="str">
        <f t="shared" si="16"/>
        <v/>
      </c>
      <c r="J91" s="17" t="str">
        <f t="shared" si="17"/>
        <v/>
      </c>
      <c r="K91" s="17" t="str">
        <f t="shared" si="18"/>
        <v/>
      </c>
      <c r="L91" s="10" t="str">
        <f t="shared" si="19"/>
        <v/>
      </c>
      <c r="M91" s="19"/>
      <c r="N91" s="20" t="str">
        <f t="shared" si="20"/>
        <v/>
      </c>
    </row>
    <row r="92" spans="1:14" x14ac:dyDescent="0.3">
      <c r="A92" s="16"/>
      <c r="B92" s="10" t="str">
        <f>IFERROR(VLOOKUP($A92,Vendor_Inventory!$A:$N,2,FALSE),"")</f>
        <v/>
      </c>
      <c r="C92" s="10" t="str">
        <f>IFERROR(VLOOKUP($A92,Vendor_Inventory!$A:$N,8,FALSE),"")</f>
        <v/>
      </c>
      <c r="D92" s="10" t="str">
        <f t="shared" si="14"/>
        <v/>
      </c>
      <c r="E92" s="17" t="str">
        <f t="shared" si="15"/>
        <v/>
      </c>
      <c r="F92" s="18"/>
      <c r="G92" s="18"/>
      <c r="H92" s="18"/>
      <c r="I92" s="17" t="str">
        <f t="shared" si="16"/>
        <v/>
      </c>
      <c r="J92" s="17" t="str">
        <f t="shared" si="17"/>
        <v/>
      </c>
      <c r="K92" s="17" t="str">
        <f t="shared" si="18"/>
        <v/>
      </c>
      <c r="L92" s="10" t="str">
        <f t="shared" si="19"/>
        <v/>
      </c>
      <c r="M92" s="19"/>
      <c r="N92" s="20" t="str">
        <f t="shared" si="20"/>
        <v/>
      </c>
    </row>
    <row r="93" spans="1:14" x14ac:dyDescent="0.3">
      <c r="A93" s="16"/>
      <c r="B93" s="10" t="str">
        <f>IFERROR(VLOOKUP($A93,Vendor_Inventory!$A:$N,2,FALSE),"")</f>
        <v/>
      </c>
      <c r="C93" s="10" t="str">
        <f>IFERROR(VLOOKUP($A93,Vendor_Inventory!$A:$N,8,FALSE),"")</f>
        <v/>
      </c>
      <c r="D93" s="10" t="str">
        <f t="shared" si="14"/>
        <v/>
      </c>
      <c r="E93" s="17" t="str">
        <f t="shared" si="15"/>
        <v/>
      </c>
      <c r="F93" s="18"/>
      <c r="G93" s="18"/>
      <c r="H93" s="18"/>
      <c r="I93" s="17" t="str">
        <f t="shared" si="16"/>
        <v/>
      </c>
      <c r="J93" s="17" t="str">
        <f t="shared" si="17"/>
        <v/>
      </c>
      <c r="K93" s="17" t="str">
        <f t="shared" si="18"/>
        <v/>
      </c>
      <c r="L93" s="10" t="str">
        <f t="shared" si="19"/>
        <v/>
      </c>
      <c r="M93" s="19"/>
      <c r="N93" s="20" t="str">
        <f t="shared" si="20"/>
        <v/>
      </c>
    </row>
    <row r="94" spans="1:14" x14ac:dyDescent="0.3">
      <c r="A94" s="16"/>
      <c r="B94" s="10" t="str">
        <f>IFERROR(VLOOKUP($A94,Vendor_Inventory!$A:$N,2,FALSE),"")</f>
        <v/>
      </c>
      <c r="C94" s="10" t="str">
        <f>IFERROR(VLOOKUP($A94,Vendor_Inventory!$A:$N,8,FALSE),"")</f>
        <v/>
      </c>
      <c r="D94" s="10" t="str">
        <f t="shared" si="14"/>
        <v/>
      </c>
      <c r="E94" s="17" t="str">
        <f t="shared" si="15"/>
        <v/>
      </c>
      <c r="F94" s="18"/>
      <c r="G94" s="18"/>
      <c r="H94" s="18"/>
      <c r="I94" s="17" t="str">
        <f t="shared" si="16"/>
        <v/>
      </c>
      <c r="J94" s="17" t="str">
        <f t="shared" si="17"/>
        <v/>
      </c>
      <c r="K94" s="17" t="str">
        <f t="shared" si="18"/>
        <v/>
      </c>
      <c r="L94" s="10" t="str">
        <f t="shared" si="19"/>
        <v/>
      </c>
      <c r="M94" s="19"/>
      <c r="N94" s="20" t="str">
        <f t="shared" si="20"/>
        <v/>
      </c>
    </row>
    <row r="95" spans="1:14" x14ac:dyDescent="0.3">
      <c r="A95" s="16"/>
      <c r="B95" s="10" t="str">
        <f>IFERROR(VLOOKUP($A95,Vendor_Inventory!$A:$N,2,FALSE),"")</f>
        <v/>
      </c>
      <c r="C95" s="10" t="str">
        <f>IFERROR(VLOOKUP($A95,Vendor_Inventory!$A:$N,8,FALSE),"")</f>
        <v/>
      </c>
      <c r="D95" s="10" t="str">
        <f t="shared" si="14"/>
        <v/>
      </c>
      <c r="E95" s="17" t="str">
        <f t="shared" si="15"/>
        <v/>
      </c>
      <c r="F95" s="18"/>
      <c r="G95" s="18"/>
      <c r="H95" s="18"/>
      <c r="I95" s="17" t="str">
        <f t="shared" si="16"/>
        <v/>
      </c>
      <c r="J95" s="17" t="str">
        <f t="shared" si="17"/>
        <v/>
      </c>
      <c r="K95" s="17" t="str">
        <f t="shared" si="18"/>
        <v/>
      </c>
      <c r="L95" s="10" t="str">
        <f t="shared" si="19"/>
        <v/>
      </c>
      <c r="M95" s="19"/>
      <c r="N95" s="20" t="str">
        <f t="shared" si="20"/>
        <v/>
      </c>
    </row>
    <row r="96" spans="1:14" x14ac:dyDescent="0.3">
      <c r="A96" s="16"/>
      <c r="B96" s="10" t="str">
        <f>IFERROR(VLOOKUP($A96,Vendor_Inventory!$A:$N,2,FALSE),"")</f>
        <v/>
      </c>
      <c r="C96" s="10" t="str">
        <f>IFERROR(VLOOKUP($A96,Vendor_Inventory!$A:$N,8,FALSE),"")</f>
        <v/>
      </c>
      <c r="D96" s="10" t="str">
        <f t="shared" si="14"/>
        <v/>
      </c>
      <c r="E96" s="17" t="str">
        <f t="shared" si="15"/>
        <v/>
      </c>
      <c r="F96" s="18"/>
      <c r="G96" s="18"/>
      <c r="H96" s="18"/>
      <c r="I96" s="17" t="str">
        <f t="shared" si="16"/>
        <v/>
      </c>
      <c r="J96" s="17" t="str">
        <f t="shared" si="17"/>
        <v/>
      </c>
      <c r="K96" s="17" t="str">
        <f t="shared" si="18"/>
        <v/>
      </c>
      <c r="L96" s="10" t="str">
        <f t="shared" si="19"/>
        <v/>
      </c>
      <c r="M96" s="19"/>
      <c r="N96" s="20" t="str">
        <f t="shared" si="20"/>
        <v/>
      </c>
    </row>
    <row r="97" spans="1:14" x14ac:dyDescent="0.3">
      <c r="A97" s="16"/>
      <c r="B97" s="10" t="str">
        <f>IFERROR(VLOOKUP($A97,Vendor_Inventory!$A:$N,2,FALSE),"")</f>
        <v/>
      </c>
      <c r="C97" s="10" t="str">
        <f>IFERROR(VLOOKUP($A97,Vendor_Inventory!$A:$N,8,FALSE),"")</f>
        <v/>
      </c>
      <c r="D97" s="10" t="str">
        <f t="shared" si="14"/>
        <v/>
      </c>
      <c r="E97" s="17" t="str">
        <f t="shared" si="15"/>
        <v/>
      </c>
      <c r="F97" s="18"/>
      <c r="G97" s="18"/>
      <c r="H97" s="18"/>
      <c r="I97" s="17" t="str">
        <f t="shared" si="16"/>
        <v/>
      </c>
      <c r="J97" s="17" t="str">
        <f t="shared" si="17"/>
        <v/>
      </c>
      <c r="K97" s="17" t="str">
        <f t="shared" si="18"/>
        <v/>
      </c>
      <c r="L97" s="10" t="str">
        <f t="shared" si="19"/>
        <v/>
      </c>
      <c r="M97" s="19"/>
      <c r="N97" s="20" t="str">
        <f t="shared" si="20"/>
        <v/>
      </c>
    </row>
    <row r="98" spans="1:14" x14ac:dyDescent="0.3">
      <c r="A98" s="16"/>
      <c r="B98" s="10" t="str">
        <f>IFERROR(VLOOKUP($A98,Vendor_Inventory!$A:$N,2,FALSE),"")</f>
        <v/>
      </c>
      <c r="C98" s="10" t="str">
        <f>IFERROR(VLOOKUP($A98,Vendor_Inventory!$A:$N,8,FALSE),"")</f>
        <v/>
      </c>
      <c r="D98" s="10" t="str">
        <f t="shared" si="14"/>
        <v/>
      </c>
      <c r="E98" s="17" t="str">
        <f t="shared" si="15"/>
        <v/>
      </c>
      <c r="F98" s="18"/>
      <c r="G98" s="18"/>
      <c r="H98" s="18"/>
      <c r="I98" s="17" t="str">
        <f t="shared" si="16"/>
        <v/>
      </c>
      <c r="J98" s="17" t="str">
        <f t="shared" si="17"/>
        <v/>
      </c>
      <c r="K98" s="17" t="str">
        <f t="shared" si="18"/>
        <v/>
      </c>
      <c r="L98" s="10" t="str">
        <f t="shared" si="19"/>
        <v/>
      </c>
      <c r="M98" s="19"/>
      <c r="N98" s="20" t="str">
        <f t="shared" si="20"/>
        <v/>
      </c>
    </row>
    <row r="99" spans="1:14" x14ac:dyDescent="0.3">
      <c r="A99" s="16"/>
      <c r="B99" s="10" t="str">
        <f>IFERROR(VLOOKUP($A99,Vendor_Inventory!$A:$N,2,FALSE),"")</f>
        <v/>
      </c>
      <c r="C99" s="10" t="str">
        <f>IFERROR(VLOOKUP($A99,Vendor_Inventory!$A:$N,8,FALSE),"")</f>
        <v/>
      </c>
      <c r="D99" s="10" t="str">
        <f t="shared" si="14"/>
        <v/>
      </c>
      <c r="E99" s="17" t="str">
        <f t="shared" si="15"/>
        <v/>
      </c>
      <c r="F99" s="18"/>
      <c r="G99" s="18"/>
      <c r="H99" s="18"/>
      <c r="I99" s="17" t="str">
        <f t="shared" si="16"/>
        <v/>
      </c>
      <c r="J99" s="17" t="str">
        <f t="shared" si="17"/>
        <v/>
      </c>
      <c r="K99" s="17" t="str">
        <f t="shared" si="18"/>
        <v/>
      </c>
      <c r="L99" s="10" t="str">
        <f t="shared" si="19"/>
        <v/>
      </c>
      <c r="M99" s="19"/>
      <c r="N99" s="20" t="str">
        <f t="shared" si="20"/>
        <v/>
      </c>
    </row>
    <row r="100" spans="1:14" x14ac:dyDescent="0.3">
      <c r="A100" s="16"/>
      <c r="B100" s="10" t="str">
        <f>IFERROR(VLOOKUP($A100,Vendor_Inventory!$A:$N,2,FALSE),"")</f>
        <v/>
      </c>
      <c r="C100" s="10" t="str">
        <f>IFERROR(VLOOKUP($A100,Vendor_Inventory!$A:$N,8,FALSE),"")</f>
        <v/>
      </c>
      <c r="D100" s="10" t="str">
        <f t="shared" si="14"/>
        <v/>
      </c>
      <c r="E100" s="17" t="str">
        <f t="shared" si="15"/>
        <v/>
      </c>
      <c r="F100" s="18"/>
      <c r="G100" s="18"/>
      <c r="H100" s="18"/>
      <c r="I100" s="17" t="str">
        <f t="shared" si="16"/>
        <v/>
      </c>
      <c r="J100" s="17" t="str">
        <f t="shared" si="17"/>
        <v/>
      </c>
      <c r="K100" s="17" t="str">
        <f t="shared" si="18"/>
        <v/>
      </c>
      <c r="L100" s="10" t="str">
        <f t="shared" si="19"/>
        <v/>
      </c>
      <c r="M100" s="19"/>
      <c r="N100" s="20" t="str">
        <f t="shared" si="20"/>
        <v/>
      </c>
    </row>
    <row r="101" spans="1:14" x14ac:dyDescent="0.3">
      <c r="A101" s="16"/>
      <c r="B101" s="10" t="str">
        <f>IFERROR(VLOOKUP($A101,Vendor_Inventory!$A:$N,2,FALSE),"")</f>
        <v/>
      </c>
      <c r="C101" s="10" t="str">
        <f>IFERROR(VLOOKUP($A101,Vendor_Inventory!$A:$N,8,FALSE),"")</f>
        <v/>
      </c>
      <c r="D101" s="10" t="str">
        <f t="shared" si="14"/>
        <v/>
      </c>
      <c r="E101" s="17" t="str">
        <f t="shared" si="15"/>
        <v/>
      </c>
      <c r="F101" s="18"/>
      <c r="G101" s="18"/>
      <c r="H101" s="18"/>
      <c r="I101" s="17" t="str">
        <f t="shared" si="16"/>
        <v/>
      </c>
      <c r="J101" s="17" t="str">
        <f t="shared" si="17"/>
        <v/>
      </c>
      <c r="K101" s="17" t="str">
        <f t="shared" si="18"/>
        <v/>
      </c>
      <c r="L101" s="10" t="str">
        <f t="shared" si="19"/>
        <v/>
      </c>
      <c r="M101" s="19"/>
      <c r="N101" s="20" t="str">
        <f t="shared" si="20"/>
        <v/>
      </c>
    </row>
    <row r="102" spans="1:14" x14ac:dyDescent="0.3">
      <c r="A102" s="16"/>
      <c r="B102" s="10" t="str">
        <f>IFERROR(VLOOKUP($A102,Vendor_Inventory!$A:$N,2,FALSE),"")</f>
        <v/>
      </c>
      <c r="C102" s="10" t="str">
        <f>IFERROR(VLOOKUP($A102,Vendor_Inventory!$A:$N,8,FALSE),"")</f>
        <v/>
      </c>
      <c r="D102" s="10" t="str">
        <f t="shared" si="14"/>
        <v/>
      </c>
      <c r="E102" s="17" t="str">
        <f t="shared" si="15"/>
        <v/>
      </c>
      <c r="F102" s="18"/>
      <c r="G102" s="18"/>
      <c r="H102" s="18"/>
      <c r="I102" s="17" t="str">
        <f t="shared" si="16"/>
        <v/>
      </c>
      <c r="J102" s="17" t="str">
        <f t="shared" si="17"/>
        <v/>
      </c>
      <c r="K102" s="17" t="str">
        <f t="shared" si="18"/>
        <v/>
      </c>
      <c r="L102" s="10" t="str">
        <f t="shared" si="19"/>
        <v/>
      </c>
      <c r="M102" s="19"/>
      <c r="N102" s="20" t="str">
        <f t="shared" si="20"/>
        <v/>
      </c>
    </row>
    <row r="103" spans="1:14" x14ac:dyDescent="0.3">
      <c r="A103" s="16"/>
      <c r="B103" s="10" t="str">
        <f>IFERROR(VLOOKUP($A103,Vendor_Inventory!$A:$N,2,FALSE),"")</f>
        <v/>
      </c>
      <c r="C103" s="10" t="str">
        <f>IFERROR(VLOOKUP($A103,Vendor_Inventory!$A:$N,8,FALSE),"")</f>
        <v/>
      </c>
      <c r="D103" s="10" t="str">
        <f t="shared" si="14"/>
        <v/>
      </c>
      <c r="E103" s="17" t="str">
        <f t="shared" si="15"/>
        <v/>
      </c>
      <c r="F103" s="18"/>
      <c r="G103" s="18"/>
      <c r="H103" s="18"/>
      <c r="I103" s="17" t="str">
        <f t="shared" si="16"/>
        <v/>
      </c>
      <c r="J103" s="17" t="str">
        <f t="shared" si="17"/>
        <v/>
      </c>
      <c r="K103" s="17" t="str">
        <f t="shared" si="18"/>
        <v/>
      </c>
      <c r="L103" s="10" t="str">
        <f t="shared" si="19"/>
        <v/>
      </c>
      <c r="M103" s="19"/>
      <c r="N103" s="20" t="str">
        <f t="shared" si="20"/>
        <v/>
      </c>
    </row>
    <row r="104" spans="1:14" x14ac:dyDescent="0.3">
      <c r="A104" s="16"/>
      <c r="B104" s="10" t="str">
        <f>IFERROR(VLOOKUP($A104,Vendor_Inventory!$A:$N,2,FALSE),"")</f>
        <v/>
      </c>
      <c r="C104" s="10" t="str">
        <f>IFERROR(VLOOKUP($A104,Vendor_Inventory!$A:$N,8,FALSE),"")</f>
        <v/>
      </c>
      <c r="D104" s="10" t="str">
        <f t="shared" ref="D104:D135" si="21">IF($C104="","",IF(OR(ISNUMBER(SEARCH("business-critical",$C104)),ISNUMBER(SEARCH("core",$C104)),ISNUMBER(SEARCH("primary",$C104)),ISNUMBER(SEARCH("centralized",$C104)),ISNUMBER(SEARCH("critical",$C104)),ISNUMBER(SEARCH("disaster",$C104)),ISNUMBER(SEARCH("payments",$C104)),ISNUMBER(SEARCH("compliance",$C104)),ISNUMBER(SEARCH("payroll",$C104))),"Critical",IF(OR(ISNUMBER(SEARCH("support",$C104)),ISNUMBER(SEARCH("hosts",$C104)),ISNUMBER(SEARCH("hiring",$C104)),ISNUMBER(SEARCH("expense",$C104)),ISNUMBER(SEARCH("ticket",$C104)),ISNUMBER(SEARCH("contract",$C104)),ISNUMBER(SEARCH("reporting",$C104)),ISNUMBER(SEARCH("training",$C104)),ISNUMBER(SEARCH("campaign",$C104))),"Important","Low")))</f>
        <v/>
      </c>
      <c r="E104" s="17" t="str">
        <f t="shared" ref="E104:E135" si="22">IF($D104="","",IF($D104="Critical",5,IF($D104="Important",3,1)))</f>
        <v/>
      </c>
      <c r="F104" s="18"/>
      <c r="G104" s="18"/>
      <c r="H104" s="18"/>
      <c r="I104" s="17" t="str">
        <f t="shared" ref="I104:I135" si="23">IF(OR($F104="", $H104=""),"",IF($F104+$H104&lt;=4,1,IF($F104+$H104&lt;=7,3,5)))</f>
        <v/>
      </c>
      <c r="J104" s="17" t="str">
        <f t="shared" ref="J104:J135" si="24">IF(OR($E104="", $F104="", $G104="", $H104=""),"",SUM($E104,$F104,$G104,$H104))</f>
        <v/>
      </c>
      <c r="K104" s="17" t="str">
        <f t="shared" ref="K104:K135" si="25">IF($J104="","",IF($J104&lt;=6,"Low",IF($J104&lt;=11,"Medium",IF($J104&lt;=16,"High","Critical"))))</f>
        <v/>
      </c>
      <c r="L104" s="10" t="str">
        <f t="shared" ref="L104:L135" si="26">IF($K104="","",IF($K104="Critical","Annual + monitoring",IF($K104="High","Annual",IF($K104="Medium","Biennial","Ad-hoc / change-based"))))</f>
        <v/>
      </c>
      <c r="M104" s="19"/>
      <c r="N104" s="20" t="str">
        <f t="shared" ref="N104:N135" si="27">IF($M104="","",IF($K104="Critical",EDATE($M104,12),IF($K104="High",EDATE($M104,12),IF($K104="Medium",EDATE($M104,24),EDATE($M104,0)))))</f>
        <v/>
      </c>
    </row>
    <row r="105" spans="1:14" x14ac:dyDescent="0.3">
      <c r="A105" s="16"/>
      <c r="B105" s="10" t="str">
        <f>IFERROR(VLOOKUP($A105,Vendor_Inventory!$A:$N,2,FALSE),"")</f>
        <v/>
      </c>
      <c r="C105" s="10" t="str">
        <f>IFERROR(VLOOKUP($A105,Vendor_Inventory!$A:$N,8,FALSE),"")</f>
        <v/>
      </c>
      <c r="D105" s="10" t="str">
        <f t="shared" si="21"/>
        <v/>
      </c>
      <c r="E105" s="17" t="str">
        <f t="shared" si="22"/>
        <v/>
      </c>
      <c r="F105" s="18"/>
      <c r="G105" s="18"/>
      <c r="H105" s="18"/>
      <c r="I105" s="17" t="str">
        <f t="shared" si="23"/>
        <v/>
      </c>
      <c r="J105" s="17" t="str">
        <f t="shared" si="24"/>
        <v/>
      </c>
      <c r="K105" s="17" t="str">
        <f t="shared" si="25"/>
        <v/>
      </c>
      <c r="L105" s="10" t="str">
        <f t="shared" si="26"/>
        <v/>
      </c>
      <c r="M105" s="19"/>
      <c r="N105" s="20" t="str">
        <f t="shared" si="27"/>
        <v/>
      </c>
    </row>
    <row r="106" spans="1:14" x14ac:dyDescent="0.3">
      <c r="A106" s="16"/>
      <c r="B106" s="10" t="str">
        <f>IFERROR(VLOOKUP($A106,Vendor_Inventory!$A:$N,2,FALSE),"")</f>
        <v/>
      </c>
      <c r="C106" s="10" t="str">
        <f>IFERROR(VLOOKUP($A106,Vendor_Inventory!$A:$N,8,FALSE),"")</f>
        <v/>
      </c>
      <c r="D106" s="10" t="str">
        <f t="shared" si="21"/>
        <v/>
      </c>
      <c r="E106" s="17" t="str">
        <f t="shared" si="22"/>
        <v/>
      </c>
      <c r="F106" s="18"/>
      <c r="G106" s="18"/>
      <c r="H106" s="18"/>
      <c r="I106" s="17" t="str">
        <f t="shared" si="23"/>
        <v/>
      </c>
      <c r="J106" s="17" t="str">
        <f t="shared" si="24"/>
        <v/>
      </c>
      <c r="K106" s="17" t="str">
        <f t="shared" si="25"/>
        <v/>
      </c>
      <c r="L106" s="10" t="str">
        <f t="shared" si="26"/>
        <v/>
      </c>
      <c r="M106" s="19"/>
      <c r="N106" s="20" t="str">
        <f t="shared" si="27"/>
        <v/>
      </c>
    </row>
    <row r="107" spans="1:14" x14ac:dyDescent="0.3">
      <c r="A107" s="16"/>
      <c r="B107" s="10" t="str">
        <f>IFERROR(VLOOKUP($A107,Vendor_Inventory!$A:$N,2,FALSE),"")</f>
        <v/>
      </c>
      <c r="C107" s="10" t="str">
        <f>IFERROR(VLOOKUP($A107,Vendor_Inventory!$A:$N,8,FALSE),"")</f>
        <v/>
      </c>
      <c r="D107" s="10" t="str">
        <f t="shared" si="21"/>
        <v/>
      </c>
      <c r="E107" s="17" t="str">
        <f t="shared" si="22"/>
        <v/>
      </c>
      <c r="F107" s="18"/>
      <c r="G107" s="18"/>
      <c r="H107" s="18"/>
      <c r="I107" s="17" t="str">
        <f t="shared" si="23"/>
        <v/>
      </c>
      <c r="J107" s="17" t="str">
        <f t="shared" si="24"/>
        <v/>
      </c>
      <c r="K107" s="17" t="str">
        <f t="shared" si="25"/>
        <v/>
      </c>
      <c r="L107" s="10" t="str">
        <f t="shared" si="26"/>
        <v/>
      </c>
      <c r="M107" s="19"/>
      <c r="N107" s="20" t="str">
        <f t="shared" si="27"/>
        <v/>
      </c>
    </row>
    <row r="108" spans="1:14" x14ac:dyDescent="0.3">
      <c r="A108" s="16"/>
      <c r="B108" s="10" t="str">
        <f>IFERROR(VLOOKUP($A108,Vendor_Inventory!$A:$N,2,FALSE),"")</f>
        <v/>
      </c>
      <c r="C108" s="10" t="str">
        <f>IFERROR(VLOOKUP($A108,Vendor_Inventory!$A:$N,8,FALSE),"")</f>
        <v/>
      </c>
      <c r="D108" s="10" t="str">
        <f t="shared" si="21"/>
        <v/>
      </c>
      <c r="E108" s="17" t="str">
        <f t="shared" si="22"/>
        <v/>
      </c>
      <c r="F108" s="18"/>
      <c r="G108" s="18"/>
      <c r="H108" s="18"/>
      <c r="I108" s="17" t="str">
        <f t="shared" si="23"/>
        <v/>
      </c>
      <c r="J108" s="17" t="str">
        <f t="shared" si="24"/>
        <v/>
      </c>
      <c r="K108" s="17" t="str">
        <f t="shared" si="25"/>
        <v/>
      </c>
      <c r="L108" s="10" t="str">
        <f t="shared" si="26"/>
        <v/>
      </c>
      <c r="M108" s="19"/>
      <c r="N108" s="20" t="str">
        <f t="shared" si="27"/>
        <v/>
      </c>
    </row>
    <row r="109" spans="1:14" x14ac:dyDescent="0.3">
      <c r="A109" s="16"/>
      <c r="B109" s="10" t="str">
        <f>IFERROR(VLOOKUP($A109,Vendor_Inventory!$A:$N,2,FALSE),"")</f>
        <v/>
      </c>
      <c r="C109" s="10" t="str">
        <f>IFERROR(VLOOKUP($A109,Vendor_Inventory!$A:$N,8,FALSE),"")</f>
        <v/>
      </c>
      <c r="D109" s="10" t="str">
        <f t="shared" si="21"/>
        <v/>
      </c>
      <c r="E109" s="17" t="str">
        <f t="shared" si="22"/>
        <v/>
      </c>
      <c r="F109" s="18"/>
      <c r="G109" s="18"/>
      <c r="H109" s="18"/>
      <c r="I109" s="17" t="str">
        <f t="shared" si="23"/>
        <v/>
      </c>
      <c r="J109" s="17" t="str">
        <f t="shared" si="24"/>
        <v/>
      </c>
      <c r="K109" s="17" t="str">
        <f t="shared" si="25"/>
        <v/>
      </c>
      <c r="L109" s="10" t="str">
        <f t="shared" si="26"/>
        <v/>
      </c>
      <c r="M109" s="19"/>
      <c r="N109" s="20" t="str">
        <f t="shared" si="27"/>
        <v/>
      </c>
    </row>
    <row r="110" spans="1:14" x14ac:dyDescent="0.3">
      <c r="A110" s="16"/>
      <c r="B110" s="10" t="str">
        <f>IFERROR(VLOOKUP($A110,Vendor_Inventory!$A:$N,2,FALSE),"")</f>
        <v/>
      </c>
      <c r="C110" s="10" t="str">
        <f>IFERROR(VLOOKUP($A110,Vendor_Inventory!$A:$N,8,FALSE),"")</f>
        <v/>
      </c>
      <c r="D110" s="10" t="str">
        <f t="shared" si="21"/>
        <v/>
      </c>
      <c r="E110" s="17" t="str">
        <f t="shared" si="22"/>
        <v/>
      </c>
      <c r="F110" s="18"/>
      <c r="G110" s="18"/>
      <c r="H110" s="18"/>
      <c r="I110" s="17" t="str">
        <f t="shared" si="23"/>
        <v/>
      </c>
      <c r="J110" s="17" t="str">
        <f t="shared" si="24"/>
        <v/>
      </c>
      <c r="K110" s="17" t="str">
        <f t="shared" si="25"/>
        <v/>
      </c>
      <c r="L110" s="10" t="str">
        <f t="shared" si="26"/>
        <v/>
      </c>
      <c r="M110" s="19"/>
      <c r="N110" s="20" t="str">
        <f t="shared" si="27"/>
        <v/>
      </c>
    </row>
    <row r="111" spans="1:14" x14ac:dyDescent="0.3">
      <c r="A111" s="16"/>
      <c r="B111" s="10" t="str">
        <f>IFERROR(VLOOKUP($A111,Vendor_Inventory!$A:$N,2,FALSE),"")</f>
        <v/>
      </c>
      <c r="C111" s="10" t="str">
        <f>IFERROR(VLOOKUP($A111,Vendor_Inventory!$A:$N,8,FALSE),"")</f>
        <v/>
      </c>
      <c r="D111" s="10" t="str">
        <f t="shared" si="21"/>
        <v/>
      </c>
      <c r="E111" s="17" t="str">
        <f t="shared" si="22"/>
        <v/>
      </c>
      <c r="F111" s="18"/>
      <c r="G111" s="18"/>
      <c r="H111" s="18"/>
      <c r="I111" s="17" t="str">
        <f t="shared" si="23"/>
        <v/>
      </c>
      <c r="J111" s="17" t="str">
        <f t="shared" si="24"/>
        <v/>
      </c>
      <c r="K111" s="17" t="str">
        <f t="shared" si="25"/>
        <v/>
      </c>
      <c r="L111" s="10" t="str">
        <f t="shared" si="26"/>
        <v/>
      </c>
      <c r="M111" s="19"/>
      <c r="N111" s="20" t="str">
        <f t="shared" si="27"/>
        <v/>
      </c>
    </row>
    <row r="112" spans="1:14" x14ac:dyDescent="0.3">
      <c r="A112" s="16"/>
      <c r="B112" s="10" t="str">
        <f>IFERROR(VLOOKUP($A112,Vendor_Inventory!$A:$N,2,FALSE),"")</f>
        <v/>
      </c>
      <c r="C112" s="10" t="str">
        <f>IFERROR(VLOOKUP($A112,Vendor_Inventory!$A:$N,8,FALSE),"")</f>
        <v/>
      </c>
      <c r="D112" s="10" t="str">
        <f t="shared" si="21"/>
        <v/>
      </c>
      <c r="E112" s="17" t="str">
        <f t="shared" si="22"/>
        <v/>
      </c>
      <c r="F112" s="18"/>
      <c r="G112" s="18"/>
      <c r="H112" s="18"/>
      <c r="I112" s="17" t="str">
        <f t="shared" si="23"/>
        <v/>
      </c>
      <c r="J112" s="17" t="str">
        <f t="shared" si="24"/>
        <v/>
      </c>
      <c r="K112" s="17" t="str">
        <f t="shared" si="25"/>
        <v/>
      </c>
      <c r="L112" s="10" t="str">
        <f t="shared" si="26"/>
        <v/>
      </c>
      <c r="M112" s="19"/>
      <c r="N112" s="20" t="str">
        <f t="shared" si="27"/>
        <v/>
      </c>
    </row>
    <row r="113" spans="1:14" x14ac:dyDescent="0.3">
      <c r="A113" s="16"/>
      <c r="B113" s="10" t="str">
        <f>IFERROR(VLOOKUP($A113,Vendor_Inventory!$A:$N,2,FALSE),"")</f>
        <v/>
      </c>
      <c r="C113" s="10" t="str">
        <f>IFERROR(VLOOKUP($A113,Vendor_Inventory!$A:$N,8,FALSE),"")</f>
        <v/>
      </c>
      <c r="D113" s="10" t="str">
        <f t="shared" si="21"/>
        <v/>
      </c>
      <c r="E113" s="17" t="str">
        <f t="shared" si="22"/>
        <v/>
      </c>
      <c r="F113" s="18"/>
      <c r="G113" s="18"/>
      <c r="H113" s="18"/>
      <c r="I113" s="17" t="str">
        <f t="shared" si="23"/>
        <v/>
      </c>
      <c r="J113" s="17" t="str">
        <f t="shared" si="24"/>
        <v/>
      </c>
      <c r="K113" s="17" t="str">
        <f t="shared" si="25"/>
        <v/>
      </c>
      <c r="L113" s="10" t="str">
        <f t="shared" si="26"/>
        <v/>
      </c>
      <c r="M113" s="19"/>
      <c r="N113" s="20" t="str">
        <f t="shared" si="27"/>
        <v/>
      </c>
    </row>
    <row r="114" spans="1:14" x14ac:dyDescent="0.3">
      <c r="A114" s="16"/>
      <c r="B114" s="10" t="str">
        <f>IFERROR(VLOOKUP($A114,Vendor_Inventory!$A:$N,2,FALSE),"")</f>
        <v/>
      </c>
      <c r="C114" s="10" t="str">
        <f>IFERROR(VLOOKUP($A114,Vendor_Inventory!$A:$N,8,FALSE),"")</f>
        <v/>
      </c>
      <c r="D114" s="10" t="str">
        <f t="shared" si="21"/>
        <v/>
      </c>
      <c r="E114" s="17" t="str">
        <f t="shared" si="22"/>
        <v/>
      </c>
      <c r="F114" s="18"/>
      <c r="G114" s="18"/>
      <c r="H114" s="18"/>
      <c r="I114" s="17" t="str">
        <f t="shared" si="23"/>
        <v/>
      </c>
      <c r="J114" s="17" t="str">
        <f t="shared" si="24"/>
        <v/>
      </c>
      <c r="K114" s="17" t="str">
        <f t="shared" si="25"/>
        <v/>
      </c>
      <c r="L114" s="10" t="str">
        <f t="shared" si="26"/>
        <v/>
      </c>
      <c r="M114" s="19"/>
      <c r="N114" s="20" t="str">
        <f t="shared" si="27"/>
        <v/>
      </c>
    </row>
    <row r="115" spans="1:14" x14ac:dyDescent="0.3">
      <c r="A115" s="16"/>
      <c r="B115" s="10" t="str">
        <f>IFERROR(VLOOKUP($A115,Vendor_Inventory!$A:$N,2,FALSE),"")</f>
        <v/>
      </c>
      <c r="C115" s="10" t="str">
        <f>IFERROR(VLOOKUP($A115,Vendor_Inventory!$A:$N,8,FALSE),"")</f>
        <v/>
      </c>
      <c r="D115" s="10" t="str">
        <f t="shared" si="21"/>
        <v/>
      </c>
      <c r="E115" s="17" t="str">
        <f t="shared" si="22"/>
        <v/>
      </c>
      <c r="F115" s="18"/>
      <c r="G115" s="18"/>
      <c r="H115" s="18"/>
      <c r="I115" s="17" t="str">
        <f t="shared" si="23"/>
        <v/>
      </c>
      <c r="J115" s="17" t="str">
        <f t="shared" si="24"/>
        <v/>
      </c>
      <c r="K115" s="17" t="str">
        <f t="shared" si="25"/>
        <v/>
      </c>
      <c r="L115" s="10" t="str">
        <f t="shared" si="26"/>
        <v/>
      </c>
      <c r="M115" s="19"/>
      <c r="N115" s="20" t="str">
        <f t="shared" si="27"/>
        <v/>
      </c>
    </row>
    <row r="116" spans="1:14" x14ac:dyDescent="0.3">
      <c r="A116" s="16"/>
      <c r="B116" s="10" t="str">
        <f>IFERROR(VLOOKUP($A116,Vendor_Inventory!$A:$N,2,FALSE),"")</f>
        <v/>
      </c>
      <c r="C116" s="10" t="str">
        <f>IFERROR(VLOOKUP($A116,Vendor_Inventory!$A:$N,8,FALSE),"")</f>
        <v/>
      </c>
      <c r="D116" s="10" t="str">
        <f t="shared" si="21"/>
        <v/>
      </c>
      <c r="E116" s="17" t="str">
        <f t="shared" si="22"/>
        <v/>
      </c>
      <c r="F116" s="18"/>
      <c r="G116" s="18"/>
      <c r="H116" s="18"/>
      <c r="I116" s="17" t="str">
        <f t="shared" si="23"/>
        <v/>
      </c>
      <c r="J116" s="17" t="str">
        <f t="shared" si="24"/>
        <v/>
      </c>
      <c r="K116" s="17" t="str">
        <f t="shared" si="25"/>
        <v/>
      </c>
      <c r="L116" s="10" t="str">
        <f t="shared" si="26"/>
        <v/>
      </c>
      <c r="M116" s="19"/>
      <c r="N116" s="20" t="str">
        <f t="shared" si="27"/>
        <v/>
      </c>
    </row>
    <row r="117" spans="1:14" x14ac:dyDescent="0.3">
      <c r="A117" s="16"/>
      <c r="B117" s="10" t="str">
        <f>IFERROR(VLOOKUP($A117,Vendor_Inventory!$A:$N,2,FALSE),"")</f>
        <v/>
      </c>
      <c r="C117" s="10" t="str">
        <f>IFERROR(VLOOKUP($A117,Vendor_Inventory!$A:$N,8,FALSE),"")</f>
        <v/>
      </c>
      <c r="D117" s="10" t="str">
        <f t="shared" si="21"/>
        <v/>
      </c>
      <c r="E117" s="17" t="str">
        <f t="shared" si="22"/>
        <v/>
      </c>
      <c r="F117" s="18"/>
      <c r="G117" s="18"/>
      <c r="H117" s="18"/>
      <c r="I117" s="17" t="str">
        <f t="shared" si="23"/>
        <v/>
      </c>
      <c r="J117" s="17" t="str">
        <f t="shared" si="24"/>
        <v/>
      </c>
      <c r="K117" s="17" t="str">
        <f t="shared" si="25"/>
        <v/>
      </c>
      <c r="L117" s="10" t="str">
        <f t="shared" si="26"/>
        <v/>
      </c>
      <c r="M117" s="19"/>
      <c r="N117" s="20" t="str">
        <f t="shared" si="27"/>
        <v/>
      </c>
    </row>
    <row r="118" spans="1:14" x14ac:dyDescent="0.3">
      <c r="A118" s="16"/>
      <c r="B118" s="10" t="str">
        <f>IFERROR(VLOOKUP($A118,Vendor_Inventory!$A:$N,2,FALSE),"")</f>
        <v/>
      </c>
      <c r="C118" s="10" t="str">
        <f>IFERROR(VLOOKUP($A118,Vendor_Inventory!$A:$N,8,FALSE),"")</f>
        <v/>
      </c>
      <c r="D118" s="10" t="str">
        <f t="shared" si="21"/>
        <v/>
      </c>
      <c r="E118" s="17" t="str">
        <f t="shared" si="22"/>
        <v/>
      </c>
      <c r="F118" s="18"/>
      <c r="G118" s="18"/>
      <c r="H118" s="18"/>
      <c r="I118" s="17" t="str">
        <f t="shared" si="23"/>
        <v/>
      </c>
      <c r="J118" s="17" t="str">
        <f t="shared" si="24"/>
        <v/>
      </c>
      <c r="K118" s="17" t="str">
        <f t="shared" si="25"/>
        <v/>
      </c>
      <c r="L118" s="10" t="str">
        <f t="shared" si="26"/>
        <v/>
      </c>
      <c r="M118" s="19"/>
      <c r="N118" s="20" t="str">
        <f t="shared" si="27"/>
        <v/>
      </c>
    </row>
    <row r="119" spans="1:14" x14ac:dyDescent="0.3">
      <c r="A119" s="16"/>
      <c r="B119" s="10" t="str">
        <f>IFERROR(VLOOKUP($A119,Vendor_Inventory!$A:$N,2,FALSE),"")</f>
        <v/>
      </c>
      <c r="C119" s="10" t="str">
        <f>IFERROR(VLOOKUP($A119,Vendor_Inventory!$A:$N,8,FALSE),"")</f>
        <v/>
      </c>
      <c r="D119" s="10" t="str">
        <f t="shared" si="21"/>
        <v/>
      </c>
      <c r="E119" s="17" t="str">
        <f t="shared" si="22"/>
        <v/>
      </c>
      <c r="F119" s="18"/>
      <c r="G119" s="18"/>
      <c r="H119" s="18"/>
      <c r="I119" s="17" t="str">
        <f t="shared" si="23"/>
        <v/>
      </c>
      <c r="J119" s="17" t="str">
        <f t="shared" si="24"/>
        <v/>
      </c>
      <c r="K119" s="17" t="str">
        <f t="shared" si="25"/>
        <v/>
      </c>
      <c r="L119" s="10" t="str">
        <f t="shared" si="26"/>
        <v/>
      </c>
      <c r="M119" s="19"/>
      <c r="N119" s="20" t="str">
        <f t="shared" si="27"/>
        <v/>
      </c>
    </row>
    <row r="120" spans="1:14" x14ac:dyDescent="0.3">
      <c r="A120" s="16"/>
      <c r="B120" s="10" t="str">
        <f>IFERROR(VLOOKUP($A120,Vendor_Inventory!$A:$N,2,FALSE),"")</f>
        <v/>
      </c>
      <c r="C120" s="10" t="str">
        <f>IFERROR(VLOOKUP($A120,Vendor_Inventory!$A:$N,8,FALSE),"")</f>
        <v/>
      </c>
      <c r="D120" s="10" t="str">
        <f t="shared" si="21"/>
        <v/>
      </c>
      <c r="E120" s="17" t="str">
        <f t="shared" si="22"/>
        <v/>
      </c>
      <c r="F120" s="18"/>
      <c r="G120" s="18"/>
      <c r="H120" s="18"/>
      <c r="I120" s="17" t="str">
        <f t="shared" si="23"/>
        <v/>
      </c>
      <c r="J120" s="17" t="str">
        <f t="shared" si="24"/>
        <v/>
      </c>
      <c r="K120" s="17" t="str">
        <f t="shared" si="25"/>
        <v/>
      </c>
      <c r="L120" s="10" t="str">
        <f t="shared" si="26"/>
        <v/>
      </c>
      <c r="M120" s="19"/>
      <c r="N120" s="20" t="str">
        <f t="shared" si="27"/>
        <v/>
      </c>
    </row>
    <row r="121" spans="1:14" x14ac:dyDescent="0.3">
      <c r="A121" s="16"/>
      <c r="B121" s="10" t="str">
        <f>IFERROR(VLOOKUP($A121,Vendor_Inventory!$A:$N,2,FALSE),"")</f>
        <v/>
      </c>
      <c r="C121" s="10" t="str">
        <f>IFERROR(VLOOKUP($A121,Vendor_Inventory!$A:$N,8,FALSE),"")</f>
        <v/>
      </c>
      <c r="D121" s="10" t="str">
        <f t="shared" si="21"/>
        <v/>
      </c>
      <c r="E121" s="17" t="str">
        <f t="shared" si="22"/>
        <v/>
      </c>
      <c r="F121" s="18"/>
      <c r="G121" s="18"/>
      <c r="H121" s="18"/>
      <c r="I121" s="17" t="str">
        <f t="shared" si="23"/>
        <v/>
      </c>
      <c r="J121" s="17" t="str">
        <f t="shared" si="24"/>
        <v/>
      </c>
      <c r="K121" s="17" t="str">
        <f t="shared" si="25"/>
        <v/>
      </c>
      <c r="L121" s="10" t="str">
        <f t="shared" si="26"/>
        <v/>
      </c>
      <c r="M121" s="19"/>
      <c r="N121" s="20" t="str">
        <f t="shared" si="27"/>
        <v/>
      </c>
    </row>
    <row r="122" spans="1:14" x14ac:dyDescent="0.3">
      <c r="A122" s="16"/>
      <c r="B122" s="10" t="str">
        <f>IFERROR(VLOOKUP($A122,Vendor_Inventory!$A:$N,2,FALSE),"")</f>
        <v/>
      </c>
      <c r="C122" s="10" t="str">
        <f>IFERROR(VLOOKUP($A122,Vendor_Inventory!$A:$N,8,FALSE),"")</f>
        <v/>
      </c>
      <c r="D122" s="10" t="str">
        <f t="shared" si="21"/>
        <v/>
      </c>
      <c r="E122" s="17" t="str">
        <f t="shared" si="22"/>
        <v/>
      </c>
      <c r="F122" s="18"/>
      <c r="G122" s="18"/>
      <c r="H122" s="18"/>
      <c r="I122" s="17" t="str">
        <f t="shared" si="23"/>
        <v/>
      </c>
      <c r="J122" s="17" t="str">
        <f t="shared" si="24"/>
        <v/>
      </c>
      <c r="K122" s="17" t="str">
        <f t="shared" si="25"/>
        <v/>
      </c>
      <c r="L122" s="10" t="str">
        <f t="shared" si="26"/>
        <v/>
      </c>
      <c r="M122" s="19"/>
      <c r="N122" s="20" t="str">
        <f t="shared" si="27"/>
        <v/>
      </c>
    </row>
    <row r="123" spans="1:14" x14ac:dyDescent="0.3">
      <c r="A123" s="16"/>
      <c r="B123" s="10" t="str">
        <f>IFERROR(VLOOKUP($A123,Vendor_Inventory!$A:$N,2,FALSE),"")</f>
        <v/>
      </c>
      <c r="C123" s="10" t="str">
        <f>IFERROR(VLOOKUP($A123,Vendor_Inventory!$A:$N,8,FALSE),"")</f>
        <v/>
      </c>
      <c r="D123" s="10" t="str">
        <f t="shared" si="21"/>
        <v/>
      </c>
      <c r="E123" s="17" t="str">
        <f t="shared" si="22"/>
        <v/>
      </c>
      <c r="F123" s="18"/>
      <c r="G123" s="18"/>
      <c r="H123" s="18"/>
      <c r="I123" s="17" t="str">
        <f t="shared" si="23"/>
        <v/>
      </c>
      <c r="J123" s="17" t="str">
        <f t="shared" si="24"/>
        <v/>
      </c>
      <c r="K123" s="17" t="str">
        <f t="shared" si="25"/>
        <v/>
      </c>
      <c r="L123" s="10" t="str">
        <f t="shared" si="26"/>
        <v/>
      </c>
      <c r="M123" s="19"/>
      <c r="N123" s="20" t="str">
        <f t="shared" si="27"/>
        <v/>
      </c>
    </row>
    <row r="124" spans="1:14" x14ac:dyDescent="0.3">
      <c r="A124" s="16"/>
      <c r="B124" s="10" t="str">
        <f>IFERROR(VLOOKUP($A124,Vendor_Inventory!$A:$N,2,FALSE),"")</f>
        <v/>
      </c>
      <c r="C124" s="10" t="str">
        <f>IFERROR(VLOOKUP($A124,Vendor_Inventory!$A:$N,8,FALSE),"")</f>
        <v/>
      </c>
      <c r="D124" s="10" t="str">
        <f t="shared" si="21"/>
        <v/>
      </c>
      <c r="E124" s="17" t="str">
        <f t="shared" si="22"/>
        <v/>
      </c>
      <c r="F124" s="18"/>
      <c r="G124" s="18"/>
      <c r="H124" s="18"/>
      <c r="I124" s="17" t="str">
        <f t="shared" si="23"/>
        <v/>
      </c>
      <c r="J124" s="17" t="str">
        <f t="shared" si="24"/>
        <v/>
      </c>
      <c r="K124" s="17" t="str">
        <f t="shared" si="25"/>
        <v/>
      </c>
      <c r="L124" s="10" t="str">
        <f t="shared" si="26"/>
        <v/>
      </c>
      <c r="M124" s="19"/>
      <c r="N124" s="20" t="str">
        <f t="shared" si="27"/>
        <v/>
      </c>
    </row>
    <row r="125" spans="1:14" x14ac:dyDescent="0.3">
      <c r="A125" s="16"/>
      <c r="B125" s="10" t="str">
        <f>IFERROR(VLOOKUP($A125,Vendor_Inventory!$A:$N,2,FALSE),"")</f>
        <v/>
      </c>
      <c r="C125" s="10" t="str">
        <f>IFERROR(VLOOKUP($A125,Vendor_Inventory!$A:$N,8,FALSE),"")</f>
        <v/>
      </c>
      <c r="D125" s="10" t="str">
        <f t="shared" si="21"/>
        <v/>
      </c>
      <c r="E125" s="17" t="str">
        <f t="shared" si="22"/>
        <v/>
      </c>
      <c r="F125" s="18"/>
      <c r="G125" s="18"/>
      <c r="H125" s="18"/>
      <c r="I125" s="17" t="str">
        <f t="shared" si="23"/>
        <v/>
      </c>
      <c r="J125" s="17" t="str">
        <f t="shared" si="24"/>
        <v/>
      </c>
      <c r="K125" s="17" t="str">
        <f t="shared" si="25"/>
        <v/>
      </c>
      <c r="L125" s="10" t="str">
        <f t="shared" si="26"/>
        <v/>
      </c>
      <c r="M125" s="19"/>
      <c r="N125" s="20" t="str">
        <f t="shared" si="27"/>
        <v/>
      </c>
    </row>
    <row r="126" spans="1:14" x14ac:dyDescent="0.3">
      <c r="A126" s="16"/>
      <c r="B126" s="10" t="str">
        <f>IFERROR(VLOOKUP($A126,Vendor_Inventory!$A:$N,2,FALSE),"")</f>
        <v/>
      </c>
      <c r="C126" s="10" t="str">
        <f>IFERROR(VLOOKUP($A126,Vendor_Inventory!$A:$N,8,FALSE),"")</f>
        <v/>
      </c>
      <c r="D126" s="10" t="str">
        <f t="shared" si="21"/>
        <v/>
      </c>
      <c r="E126" s="17" t="str">
        <f t="shared" si="22"/>
        <v/>
      </c>
      <c r="F126" s="18"/>
      <c r="G126" s="18"/>
      <c r="H126" s="18"/>
      <c r="I126" s="17" t="str">
        <f t="shared" si="23"/>
        <v/>
      </c>
      <c r="J126" s="17" t="str">
        <f t="shared" si="24"/>
        <v/>
      </c>
      <c r="K126" s="17" t="str">
        <f t="shared" si="25"/>
        <v/>
      </c>
      <c r="L126" s="10" t="str">
        <f t="shared" si="26"/>
        <v/>
      </c>
      <c r="M126" s="19"/>
      <c r="N126" s="20" t="str">
        <f t="shared" si="27"/>
        <v/>
      </c>
    </row>
    <row r="127" spans="1:14" x14ac:dyDescent="0.3">
      <c r="A127" s="16"/>
      <c r="B127" s="10" t="str">
        <f>IFERROR(VLOOKUP($A127,Vendor_Inventory!$A:$N,2,FALSE),"")</f>
        <v/>
      </c>
      <c r="C127" s="10" t="str">
        <f>IFERROR(VLOOKUP($A127,Vendor_Inventory!$A:$N,8,FALSE),"")</f>
        <v/>
      </c>
      <c r="D127" s="10" t="str">
        <f t="shared" si="21"/>
        <v/>
      </c>
      <c r="E127" s="17" t="str">
        <f t="shared" si="22"/>
        <v/>
      </c>
      <c r="F127" s="18"/>
      <c r="G127" s="18"/>
      <c r="H127" s="18"/>
      <c r="I127" s="17" t="str">
        <f t="shared" si="23"/>
        <v/>
      </c>
      <c r="J127" s="17" t="str">
        <f t="shared" si="24"/>
        <v/>
      </c>
      <c r="K127" s="17" t="str">
        <f t="shared" si="25"/>
        <v/>
      </c>
      <c r="L127" s="10" t="str">
        <f t="shared" si="26"/>
        <v/>
      </c>
      <c r="M127" s="19"/>
      <c r="N127" s="20" t="str">
        <f t="shared" si="27"/>
        <v/>
      </c>
    </row>
    <row r="128" spans="1:14" x14ac:dyDescent="0.3">
      <c r="A128" s="16"/>
      <c r="B128" s="10" t="str">
        <f>IFERROR(VLOOKUP($A128,Vendor_Inventory!$A:$N,2,FALSE),"")</f>
        <v/>
      </c>
      <c r="C128" s="10" t="str">
        <f>IFERROR(VLOOKUP($A128,Vendor_Inventory!$A:$N,8,FALSE),"")</f>
        <v/>
      </c>
      <c r="D128" s="10" t="str">
        <f t="shared" si="21"/>
        <v/>
      </c>
      <c r="E128" s="17" t="str">
        <f t="shared" si="22"/>
        <v/>
      </c>
      <c r="F128" s="18"/>
      <c r="G128" s="18"/>
      <c r="H128" s="18"/>
      <c r="I128" s="17" t="str">
        <f t="shared" si="23"/>
        <v/>
      </c>
      <c r="J128" s="17" t="str">
        <f t="shared" si="24"/>
        <v/>
      </c>
      <c r="K128" s="17" t="str">
        <f t="shared" si="25"/>
        <v/>
      </c>
      <c r="L128" s="10" t="str">
        <f t="shared" si="26"/>
        <v/>
      </c>
      <c r="M128" s="19"/>
      <c r="N128" s="20" t="str">
        <f t="shared" si="27"/>
        <v/>
      </c>
    </row>
    <row r="129" spans="1:14" x14ac:dyDescent="0.3">
      <c r="A129" s="16"/>
      <c r="B129" s="10" t="str">
        <f>IFERROR(VLOOKUP($A129,Vendor_Inventory!$A:$N,2,FALSE),"")</f>
        <v/>
      </c>
      <c r="C129" s="10" t="str">
        <f>IFERROR(VLOOKUP($A129,Vendor_Inventory!$A:$N,8,FALSE),"")</f>
        <v/>
      </c>
      <c r="D129" s="10" t="str">
        <f t="shared" si="21"/>
        <v/>
      </c>
      <c r="E129" s="17" t="str">
        <f t="shared" si="22"/>
        <v/>
      </c>
      <c r="F129" s="18"/>
      <c r="G129" s="18"/>
      <c r="H129" s="18"/>
      <c r="I129" s="17" t="str">
        <f t="shared" si="23"/>
        <v/>
      </c>
      <c r="J129" s="17" t="str">
        <f t="shared" si="24"/>
        <v/>
      </c>
      <c r="K129" s="17" t="str">
        <f t="shared" si="25"/>
        <v/>
      </c>
      <c r="L129" s="10" t="str">
        <f t="shared" si="26"/>
        <v/>
      </c>
      <c r="M129" s="19"/>
      <c r="N129" s="20" t="str">
        <f t="shared" si="27"/>
        <v/>
      </c>
    </row>
    <row r="130" spans="1:14" x14ac:dyDescent="0.3">
      <c r="A130" s="16"/>
      <c r="B130" s="10" t="str">
        <f>IFERROR(VLOOKUP($A130,Vendor_Inventory!$A:$N,2,FALSE),"")</f>
        <v/>
      </c>
      <c r="C130" s="10" t="str">
        <f>IFERROR(VLOOKUP($A130,Vendor_Inventory!$A:$N,8,FALSE),"")</f>
        <v/>
      </c>
      <c r="D130" s="10" t="str">
        <f t="shared" si="21"/>
        <v/>
      </c>
      <c r="E130" s="17" t="str">
        <f t="shared" si="22"/>
        <v/>
      </c>
      <c r="F130" s="18"/>
      <c r="G130" s="18"/>
      <c r="H130" s="18"/>
      <c r="I130" s="17" t="str">
        <f t="shared" si="23"/>
        <v/>
      </c>
      <c r="J130" s="17" t="str">
        <f t="shared" si="24"/>
        <v/>
      </c>
      <c r="K130" s="17" t="str">
        <f t="shared" si="25"/>
        <v/>
      </c>
      <c r="L130" s="10" t="str">
        <f t="shared" si="26"/>
        <v/>
      </c>
      <c r="M130" s="19"/>
      <c r="N130" s="20" t="str">
        <f t="shared" si="27"/>
        <v/>
      </c>
    </row>
    <row r="131" spans="1:14" x14ac:dyDescent="0.3">
      <c r="A131" s="16"/>
      <c r="B131" s="10" t="str">
        <f>IFERROR(VLOOKUP($A131,Vendor_Inventory!$A:$N,2,FALSE),"")</f>
        <v/>
      </c>
      <c r="C131" s="10" t="str">
        <f>IFERROR(VLOOKUP($A131,Vendor_Inventory!$A:$N,8,FALSE),"")</f>
        <v/>
      </c>
      <c r="D131" s="10" t="str">
        <f t="shared" si="21"/>
        <v/>
      </c>
      <c r="E131" s="17" t="str">
        <f t="shared" si="22"/>
        <v/>
      </c>
      <c r="F131" s="18"/>
      <c r="G131" s="18"/>
      <c r="H131" s="18"/>
      <c r="I131" s="17" t="str">
        <f t="shared" si="23"/>
        <v/>
      </c>
      <c r="J131" s="17" t="str">
        <f t="shared" si="24"/>
        <v/>
      </c>
      <c r="K131" s="17" t="str">
        <f t="shared" si="25"/>
        <v/>
      </c>
      <c r="L131" s="10" t="str">
        <f t="shared" si="26"/>
        <v/>
      </c>
      <c r="M131" s="19"/>
      <c r="N131" s="20" t="str">
        <f t="shared" si="27"/>
        <v/>
      </c>
    </row>
    <row r="132" spans="1:14" x14ac:dyDescent="0.3">
      <c r="A132" s="16"/>
      <c r="B132" s="10" t="str">
        <f>IFERROR(VLOOKUP($A132,Vendor_Inventory!$A:$N,2,FALSE),"")</f>
        <v/>
      </c>
      <c r="C132" s="10" t="str">
        <f>IFERROR(VLOOKUP($A132,Vendor_Inventory!$A:$N,8,FALSE),"")</f>
        <v/>
      </c>
      <c r="D132" s="10" t="str">
        <f t="shared" si="21"/>
        <v/>
      </c>
      <c r="E132" s="17" t="str">
        <f t="shared" si="22"/>
        <v/>
      </c>
      <c r="F132" s="18"/>
      <c r="G132" s="18"/>
      <c r="H132" s="18"/>
      <c r="I132" s="17" t="str">
        <f t="shared" si="23"/>
        <v/>
      </c>
      <c r="J132" s="17" t="str">
        <f t="shared" si="24"/>
        <v/>
      </c>
      <c r="K132" s="17" t="str">
        <f t="shared" si="25"/>
        <v/>
      </c>
      <c r="L132" s="10" t="str">
        <f t="shared" si="26"/>
        <v/>
      </c>
      <c r="M132" s="19"/>
      <c r="N132" s="20" t="str">
        <f t="shared" si="27"/>
        <v/>
      </c>
    </row>
    <row r="133" spans="1:14" x14ac:dyDescent="0.3">
      <c r="A133" s="16"/>
      <c r="B133" s="10" t="str">
        <f>IFERROR(VLOOKUP($A133,Vendor_Inventory!$A:$N,2,FALSE),"")</f>
        <v/>
      </c>
      <c r="C133" s="10" t="str">
        <f>IFERROR(VLOOKUP($A133,Vendor_Inventory!$A:$N,8,FALSE),"")</f>
        <v/>
      </c>
      <c r="D133" s="10" t="str">
        <f t="shared" si="21"/>
        <v/>
      </c>
      <c r="E133" s="17" t="str">
        <f t="shared" si="22"/>
        <v/>
      </c>
      <c r="F133" s="18"/>
      <c r="G133" s="18"/>
      <c r="H133" s="18"/>
      <c r="I133" s="17" t="str">
        <f t="shared" si="23"/>
        <v/>
      </c>
      <c r="J133" s="17" t="str">
        <f t="shared" si="24"/>
        <v/>
      </c>
      <c r="K133" s="17" t="str">
        <f t="shared" si="25"/>
        <v/>
      </c>
      <c r="L133" s="10" t="str">
        <f t="shared" si="26"/>
        <v/>
      </c>
      <c r="M133" s="19"/>
      <c r="N133" s="20" t="str">
        <f t="shared" si="27"/>
        <v/>
      </c>
    </row>
    <row r="134" spans="1:14" x14ac:dyDescent="0.3">
      <c r="A134" s="16"/>
      <c r="B134" s="10" t="str">
        <f>IFERROR(VLOOKUP($A134,Vendor_Inventory!$A:$N,2,FALSE),"")</f>
        <v/>
      </c>
      <c r="C134" s="10" t="str">
        <f>IFERROR(VLOOKUP($A134,Vendor_Inventory!$A:$N,8,FALSE),"")</f>
        <v/>
      </c>
      <c r="D134" s="10" t="str">
        <f t="shared" si="21"/>
        <v/>
      </c>
      <c r="E134" s="17" t="str">
        <f t="shared" si="22"/>
        <v/>
      </c>
      <c r="F134" s="18"/>
      <c r="G134" s="18"/>
      <c r="H134" s="18"/>
      <c r="I134" s="17" t="str">
        <f t="shared" si="23"/>
        <v/>
      </c>
      <c r="J134" s="17" t="str">
        <f t="shared" si="24"/>
        <v/>
      </c>
      <c r="K134" s="17" t="str">
        <f t="shared" si="25"/>
        <v/>
      </c>
      <c r="L134" s="10" t="str">
        <f t="shared" si="26"/>
        <v/>
      </c>
      <c r="M134" s="19"/>
      <c r="N134" s="20" t="str">
        <f t="shared" si="27"/>
        <v/>
      </c>
    </row>
    <row r="135" spans="1:14" x14ac:dyDescent="0.3">
      <c r="A135" s="16"/>
      <c r="B135" s="10" t="str">
        <f>IFERROR(VLOOKUP($A135,Vendor_Inventory!$A:$N,2,FALSE),"")</f>
        <v/>
      </c>
      <c r="C135" s="10" t="str">
        <f>IFERROR(VLOOKUP($A135,Vendor_Inventory!$A:$N,8,FALSE),"")</f>
        <v/>
      </c>
      <c r="D135" s="10" t="str">
        <f t="shared" si="21"/>
        <v/>
      </c>
      <c r="E135" s="17" t="str">
        <f t="shared" si="22"/>
        <v/>
      </c>
      <c r="F135" s="18"/>
      <c r="G135" s="18"/>
      <c r="H135" s="18"/>
      <c r="I135" s="17" t="str">
        <f t="shared" si="23"/>
        <v/>
      </c>
      <c r="J135" s="17" t="str">
        <f t="shared" si="24"/>
        <v/>
      </c>
      <c r="K135" s="17" t="str">
        <f t="shared" si="25"/>
        <v/>
      </c>
      <c r="L135" s="10" t="str">
        <f t="shared" si="26"/>
        <v/>
      </c>
      <c r="M135" s="19"/>
      <c r="N135" s="20" t="str">
        <f t="shared" si="27"/>
        <v/>
      </c>
    </row>
    <row r="136" spans="1:14" x14ac:dyDescent="0.3">
      <c r="A136" s="16"/>
      <c r="B136" s="10" t="str">
        <f>IFERROR(VLOOKUP($A136,Vendor_Inventory!$A:$N,2,FALSE),"")</f>
        <v/>
      </c>
      <c r="C136" s="10" t="str">
        <f>IFERROR(VLOOKUP($A136,Vendor_Inventory!$A:$N,8,FALSE),"")</f>
        <v/>
      </c>
      <c r="D136" s="10" t="str">
        <f t="shared" ref="D136:D167" si="28">IF($C136="","",IF(OR(ISNUMBER(SEARCH("business-critical",$C136)),ISNUMBER(SEARCH("core",$C136)),ISNUMBER(SEARCH("primary",$C136)),ISNUMBER(SEARCH("centralized",$C136)),ISNUMBER(SEARCH("critical",$C136)),ISNUMBER(SEARCH("disaster",$C136)),ISNUMBER(SEARCH("payments",$C136)),ISNUMBER(SEARCH("compliance",$C136)),ISNUMBER(SEARCH("payroll",$C136))),"Critical",IF(OR(ISNUMBER(SEARCH("support",$C136)),ISNUMBER(SEARCH("hosts",$C136)),ISNUMBER(SEARCH("hiring",$C136)),ISNUMBER(SEARCH("expense",$C136)),ISNUMBER(SEARCH("ticket",$C136)),ISNUMBER(SEARCH("contract",$C136)),ISNUMBER(SEARCH("reporting",$C136)),ISNUMBER(SEARCH("training",$C136)),ISNUMBER(SEARCH("campaign",$C136))),"Important","Low")))</f>
        <v/>
      </c>
      <c r="E136" s="17" t="str">
        <f t="shared" ref="E136:E167" si="29">IF($D136="","",IF($D136="Critical",5,IF($D136="Important",3,1)))</f>
        <v/>
      </c>
      <c r="F136" s="18"/>
      <c r="G136" s="18"/>
      <c r="H136" s="18"/>
      <c r="I136" s="17" t="str">
        <f t="shared" ref="I136:I167" si="30">IF(OR($F136="", $H136=""),"",IF($F136+$H136&lt;=4,1,IF($F136+$H136&lt;=7,3,5)))</f>
        <v/>
      </c>
      <c r="J136" s="17" t="str">
        <f t="shared" ref="J136:J167" si="31">IF(OR($E136="", $F136="", $G136="", $H136=""),"",SUM($E136,$F136,$G136,$H136))</f>
        <v/>
      </c>
      <c r="K136" s="17" t="str">
        <f t="shared" ref="K136:K167" si="32">IF($J136="","",IF($J136&lt;=6,"Low",IF($J136&lt;=11,"Medium",IF($J136&lt;=16,"High","Critical"))))</f>
        <v/>
      </c>
      <c r="L136" s="10" t="str">
        <f t="shared" ref="L136:L167" si="33">IF($K136="","",IF($K136="Critical","Annual + monitoring",IF($K136="High","Annual",IF($K136="Medium","Biennial","Ad-hoc / change-based"))))</f>
        <v/>
      </c>
      <c r="M136" s="19"/>
      <c r="N136" s="20" t="str">
        <f t="shared" ref="N136:N167" si="34">IF($M136="","",IF($K136="Critical",EDATE($M136,12),IF($K136="High",EDATE($M136,12),IF($K136="Medium",EDATE($M136,24),EDATE($M136,0)))))</f>
        <v/>
      </c>
    </row>
    <row r="137" spans="1:14" x14ac:dyDescent="0.3">
      <c r="A137" s="16"/>
      <c r="B137" s="10" t="str">
        <f>IFERROR(VLOOKUP($A137,Vendor_Inventory!$A:$N,2,FALSE),"")</f>
        <v/>
      </c>
      <c r="C137" s="10" t="str">
        <f>IFERROR(VLOOKUP($A137,Vendor_Inventory!$A:$N,8,FALSE),"")</f>
        <v/>
      </c>
      <c r="D137" s="10" t="str">
        <f t="shared" si="28"/>
        <v/>
      </c>
      <c r="E137" s="17" t="str">
        <f t="shared" si="29"/>
        <v/>
      </c>
      <c r="F137" s="18"/>
      <c r="G137" s="18"/>
      <c r="H137" s="18"/>
      <c r="I137" s="17" t="str">
        <f t="shared" si="30"/>
        <v/>
      </c>
      <c r="J137" s="17" t="str">
        <f t="shared" si="31"/>
        <v/>
      </c>
      <c r="K137" s="17" t="str">
        <f t="shared" si="32"/>
        <v/>
      </c>
      <c r="L137" s="10" t="str">
        <f t="shared" si="33"/>
        <v/>
      </c>
      <c r="M137" s="19"/>
      <c r="N137" s="20" t="str">
        <f t="shared" si="34"/>
        <v/>
      </c>
    </row>
    <row r="138" spans="1:14" x14ac:dyDescent="0.3">
      <c r="A138" s="16"/>
      <c r="B138" s="10" t="str">
        <f>IFERROR(VLOOKUP($A138,Vendor_Inventory!$A:$N,2,FALSE),"")</f>
        <v/>
      </c>
      <c r="C138" s="10" t="str">
        <f>IFERROR(VLOOKUP($A138,Vendor_Inventory!$A:$N,8,FALSE),"")</f>
        <v/>
      </c>
      <c r="D138" s="10" t="str">
        <f t="shared" si="28"/>
        <v/>
      </c>
      <c r="E138" s="17" t="str">
        <f t="shared" si="29"/>
        <v/>
      </c>
      <c r="F138" s="18"/>
      <c r="G138" s="18"/>
      <c r="H138" s="18"/>
      <c r="I138" s="17" t="str">
        <f t="shared" si="30"/>
        <v/>
      </c>
      <c r="J138" s="17" t="str">
        <f t="shared" si="31"/>
        <v/>
      </c>
      <c r="K138" s="17" t="str">
        <f t="shared" si="32"/>
        <v/>
      </c>
      <c r="L138" s="10" t="str">
        <f t="shared" si="33"/>
        <v/>
      </c>
      <c r="M138" s="19"/>
      <c r="N138" s="20" t="str">
        <f t="shared" si="34"/>
        <v/>
      </c>
    </row>
    <row r="139" spans="1:14" x14ac:dyDescent="0.3">
      <c r="A139" s="16"/>
      <c r="B139" s="10" t="str">
        <f>IFERROR(VLOOKUP($A139,Vendor_Inventory!$A:$N,2,FALSE),"")</f>
        <v/>
      </c>
      <c r="C139" s="10" t="str">
        <f>IFERROR(VLOOKUP($A139,Vendor_Inventory!$A:$N,8,FALSE),"")</f>
        <v/>
      </c>
      <c r="D139" s="10" t="str">
        <f t="shared" si="28"/>
        <v/>
      </c>
      <c r="E139" s="17" t="str">
        <f t="shared" si="29"/>
        <v/>
      </c>
      <c r="F139" s="18"/>
      <c r="G139" s="18"/>
      <c r="H139" s="18"/>
      <c r="I139" s="17" t="str">
        <f t="shared" si="30"/>
        <v/>
      </c>
      <c r="J139" s="17" t="str">
        <f t="shared" si="31"/>
        <v/>
      </c>
      <c r="K139" s="17" t="str">
        <f t="shared" si="32"/>
        <v/>
      </c>
      <c r="L139" s="10" t="str">
        <f t="shared" si="33"/>
        <v/>
      </c>
      <c r="M139" s="19"/>
      <c r="N139" s="20" t="str">
        <f t="shared" si="34"/>
        <v/>
      </c>
    </row>
    <row r="140" spans="1:14" x14ac:dyDescent="0.3">
      <c r="A140" s="16"/>
      <c r="B140" s="10" t="str">
        <f>IFERROR(VLOOKUP($A140,Vendor_Inventory!$A:$N,2,FALSE),"")</f>
        <v/>
      </c>
      <c r="C140" s="10" t="str">
        <f>IFERROR(VLOOKUP($A140,Vendor_Inventory!$A:$N,8,FALSE),"")</f>
        <v/>
      </c>
      <c r="D140" s="10" t="str">
        <f t="shared" si="28"/>
        <v/>
      </c>
      <c r="E140" s="17" t="str">
        <f t="shared" si="29"/>
        <v/>
      </c>
      <c r="F140" s="18"/>
      <c r="G140" s="18"/>
      <c r="H140" s="18"/>
      <c r="I140" s="17" t="str">
        <f t="shared" si="30"/>
        <v/>
      </c>
      <c r="J140" s="17" t="str">
        <f t="shared" si="31"/>
        <v/>
      </c>
      <c r="K140" s="17" t="str">
        <f t="shared" si="32"/>
        <v/>
      </c>
      <c r="L140" s="10" t="str">
        <f t="shared" si="33"/>
        <v/>
      </c>
      <c r="M140" s="19"/>
      <c r="N140" s="20" t="str">
        <f t="shared" si="34"/>
        <v/>
      </c>
    </row>
    <row r="141" spans="1:14" x14ac:dyDescent="0.3">
      <c r="A141" s="16"/>
      <c r="B141" s="10" t="str">
        <f>IFERROR(VLOOKUP($A141,Vendor_Inventory!$A:$N,2,FALSE),"")</f>
        <v/>
      </c>
      <c r="C141" s="10" t="str">
        <f>IFERROR(VLOOKUP($A141,Vendor_Inventory!$A:$N,8,FALSE),"")</f>
        <v/>
      </c>
      <c r="D141" s="10" t="str">
        <f t="shared" si="28"/>
        <v/>
      </c>
      <c r="E141" s="17" t="str">
        <f t="shared" si="29"/>
        <v/>
      </c>
      <c r="F141" s="18"/>
      <c r="G141" s="18"/>
      <c r="H141" s="18"/>
      <c r="I141" s="17" t="str">
        <f t="shared" si="30"/>
        <v/>
      </c>
      <c r="J141" s="17" t="str">
        <f t="shared" si="31"/>
        <v/>
      </c>
      <c r="K141" s="17" t="str">
        <f t="shared" si="32"/>
        <v/>
      </c>
      <c r="L141" s="10" t="str">
        <f t="shared" si="33"/>
        <v/>
      </c>
      <c r="M141" s="19"/>
      <c r="N141" s="20" t="str">
        <f t="shared" si="34"/>
        <v/>
      </c>
    </row>
    <row r="142" spans="1:14" x14ac:dyDescent="0.3">
      <c r="A142" s="16"/>
      <c r="B142" s="10" t="str">
        <f>IFERROR(VLOOKUP($A142,Vendor_Inventory!$A:$N,2,FALSE),"")</f>
        <v/>
      </c>
      <c r="C142" s="10" t="str">
        <f>IFERROR(VLOOKUP($A142,Vendor_Inventory!$A:$N,8,FALSE),"")</f>
        <v/>
      </c>
      <c r="D142" s="10" t="str">
        <f t="shared" si="28"/>
        <v/>
      </c>
      <c r="E142" s="17" t="str">
        <f t="shared" si="29"/>
        <v/>
      </c>
      <c r="F142" s="18"/>
      <c r="G142" s="18"/>
      <c r="H142" s="18"/>
      <c r="I142" s="17" t="str">
        <f t="shared" si="30"/>
        <v/>
      </c>
      <c r="J142" s="17" t="str">
        <f t="shared" si="31"/>
        <v/>
      </c>
      <c r="K142" s="17" t="str">
        <f t="shared" si="32"/>
        <v/>
      </c>
      <c r="L142" s="10" t="str">
        <f t="shared" si="33"/>
        <v/>
      </c>
      <c r="M142" s="19"/>
      <c r="N142" s="20" t="str">
        <f t="shared" si="34"/>
        <v/>
      </c>
    </row>
    <row r="143" spans="1:14" x14ac:dyDescent="0.3">
      <c r="A143" s="16"/>
      <c r="B143" s="10" t="str">
        <f>IFERROR(VLOOKUP($A143,Vendor_Inventory!$A:$N,2,FALSE),"")</f>
        <v/>
      </c>
      <c r="C143" s="10" t="str">
        <f>IFERROR(VLOOKUP($A143,Vendor_Inventory!$A:$N,8,FALSE),"")</f>
        <v/>
      </c>
      <c r="D143" s="10" t="str">
        <f t="shared" si="28"/>
        <v/>
      </c>
      <c r="E143" s="17" t="str">
        <f t="shared" si="29"/>
        <v/>
      </c>
      <c r="F143" s="18"/>
      <c r="G143" s="18"/>
      <c r="H143" s="18"/>
      <c r="I143" s="17" t="str">
        <f t="shared" si="30"/>
        <v/>
      </c>
      <c r="J143" s="17" t="str">
        <f t="shared" si="31"/>
        <v/>
      </c>
      <c r="K143" s="17" t="str">
        <f t="shared" si="32"/>
        <v/>
      </c>
      <c r="L143" s="10" t="str">
        <f t="shared" si="33"/>
        <v/>
      </c>
      <c r="M143" s="19"/>
      <c r="N143" s="20" t="str">
        <f t="shared" si="34"/>
        <v/>
      </c>
    </row>
    <row r="144" spans="1:14" x14ac:dyDescent="0.3">
      <c r="A144" s="16"/>
      <c r="B144" s="10" t="str">
        <f>IFERROR(VLOOKUP($A144,Vendor_Inventory!$A:$N,2,FALSE),"")</f>
        <v/>
      </c>
      <c r="C144" s="10" t="str">
        <f>IFERROR(VLOOKUP($A144,Vendor_Inventory!$A:$N,8,FALSE),"")</f>
        <v/>
      </c>
      <c r="D144" s="10" t="str">
        <f t="shared" si="28"/>
        <v/>
      </c>
      <c r="E144" s="17" t="str">
        <f t="shared" si="29"/>
        <v/>
      </c>
      <c r="F144" s="18"/>
      <c r="G144" s="18"/>
      <c r="H144" s="18"/>
      <c r="I144" s="17" t="str">
        <f t="shared" si="30"/>
        <v/>
      </c>
      <c r="J144" s="17" t="str">
        <f t="shared" si="31"/>
        <v/>
      </c>
      <c r="K144" s="17" t="str">
        <f t="shared" si="32"/>
        <v/>
      </c>
      <c r="L144" s="10" t="str">
        <f t="shared" si="33"/>
        <v/>
      </c>
      <c r="M144" s="19"/>
      <c r="N144" s="20" t="str">
        <f t="shared" si="34"/>
        <v/>
      </c>
    </row>
    <row r="145" spans="1:14" x14ac:dyDescent="0.3">
      <c r="A145" s="16"/>
      <c r="B145" s="10" t="str">
        <f>IFERROR(VLOOKUP($A145,Vendor_Inventory!$A:$N,2,FALSE),"")</f>
        <v/>
      </c>
      <c r="C145" s="10" t="str">
        <f>IFERROR(VLOOKUP($A145,Vendor_Inventory!$A:$N,8,FALSE),"")</f>
        <v/>
      </c>
      <c r="D145" s="10" t="str">
        <f t="shared" si="28"/>
        <v/>
      </c>
      <c r="E145" s="17" t="str">
        <f t="shared" si="29"/>
        <v/>
      </c>
      <c r="F145" s="18"/>
      <c r="G145" s="18"/>
      <c r="H145" s="18"/>
      <c r="I145" s="17" t="str">
        <f t="shared" si="30"/>
        <v/>
      </c>
      <c r="J145" s="17" t="str">
        <f t="shared" si="31"/>
        <v/>
      </c>
      <c r="K145" s="17" t="str">
        <f t="shared" si="32"/>
        <v/>
      </c>
      <c r="L145" s="10" t="str">
        <f t="shared" si="33"/>
        <v/>
      </c>
      <c r="M145" s="19"/>
      <c r="N145" s="20" t="str">
        <f t="shared" si="34"/>
        <v/>
      </c>
    </row>
    <row r="146" spans="1:14" x14ac:dyDescent="0.3">
      <c r="A146" s="16"/>
      <c r="B146" s="10" t="str">
        <f>IFERROR(VLOOKUP($A146,Vendor_Inventory!$A:$N,2,FALSE),"")</f>
        <v/>
      </c>
      <c r="C146" s="10" t="str">
        <f>IFERROR(VLOOKUP($A146,Vendor_Inventory!$A:$N,8,FALSE),"")</f>
        <v/>
      </c>
      <c r="D146" s="10" t="str">
        <f t="shared" si="28"/>
        <v/>
      </c>
      <c r="E146" s="17" t="str">
        <f t="shared" si="29"/>
        <v/>
      </c>
      <c r="F146" s="18"/>
      <c r="G146" s="18"/>
      <c r="H146" s="18"/>
      <c r="I146" s="17" t="str">
        <f t="shared" si="30"/>
        <v/>
      </c>
      <c r="J146" s="17" t="str">
        <f t="shared" si="31"/>
        <v/>
      </c>
      <c r="K146" s="17" t="str">
        <f t="shared" si="32"/>
        <v/>
      </c>
      <c r="L146" s="10" t="str">
        <f t="shared" si="33"/>
        <v/>
      </c>
      <c r="M146" s="19"/>
      <c r="N146" s="20" t="str">
        <f t="shared" si="34"/>
        <v/>
      </c>
    </row>
    <row r="147" spans="1:14" x14ac:dyDescent="0.3">
      <c r="A147" s="16"/>
      <c r="B147" s="10" t="str">
        <f>IFERROR(VLOOKUP($A147,Vendor_Inventory!$A:$N,2,FALSE),"")</f>
        <v/>
      </c>
      <c r="C147" s="10" t="str">
        <f>IFERROR(VLOOKUP($A147,Vendor_Inventory!$A:$N,8,FALSE),"")</f>
        <v/>
      </c>
      <c r="D147" s="10" t="str">
        <f t="shared" si="28"/>
        <v/>
      </c>
      <c r="E147" s="17" t="str">
        <f t="shared" si="29"/>
        <v/>
      </c>
      <c r="F147" s="18"/>
      <c r="G147" s="18"/>
      <c r="H147" s="18"/>
      <c r="I147" s="17" t="str">
        <f t="shared" si="30"/>
        <v/>
      </c>
      <c r="J147" s="17" t="str">
        <f t="shared" si="31"/>
        <v/>
      </c>
      <c r="K147" s="17" t="str">
        <f t="shared" si="32"/>
        <v/>
      </c>
      <c r="L147" s="10" t="str">
        <f t="shared" si="33"/>
        <v/>
      </c>
      <c r="M147" s="19"/>
      <c r="N147" s="20" t="str">
        <f t="shared" si="34"/>
        <v/>
      </c>
    </row>
    <row r="148" spans="1:14" x14ac:dyDescent="0.3">
      <c r="A148" s="16"/>
      <c r="B148" s="10" t="str">
        <f>IFERROR(VLOOKUP($A148,Vendor_Inventory!$A:$N,2,FALSE),"")</f>
        <v/>
      </c>
      <c r="C148" s="10" t="str">
        <f>IFERROR(VLOOKUP($A148,Vendor_Inventory!$A:$N,8,FALSE),"")</f>
        <v/>
      </c>
      <c r="D148" s="10" t="str">
        <f t="shared" si="28"/>
        <v/>
      </c>
      <c r="E148" s="17" t="str">
        <f t="shared" si="29"/>
        <v/>
      </c>
      <c r="F148" s="18"/>
      <c r="G148" s="18"/>
      <c r="H148" s="18"/>
      <c r="I148" s="17" t="str">
        <f t="shared" si="30"/>
        <v/>
      </c>
      <c r="J148" s="17" t="str">
        <f t="shared" si="31"/>
        <v/>
      </c>
      <c r="K148" s="17" t="str">
        <f t="shared" si="32"/>
        <v/>
      </c>
      <c r="L148" s="10" t="str">
        <f t="shared" si="33"/>
        <v/>
      </c>
      <c r="M148" s="19"/>
      <c r="N148" s="20" t="str">
        <f t="shared" si="34"/>
        <v/>
      </c>
    </row>
    <row r="149" spans="1:14" x14ac:dyDescent="0.3">
      <c r="A149" s="16"/>
      <c r="B149" s="10" t="str">
        <f>IFERROR(VLOOKUP($A149,Vendor_Inventory!$A:$N,2,FALSE),"")</f>
        <v/>
      </c>
      <c r="C149" s="10" t="str">
        <f>IFERROR(VLOOKUP($A149,Vendor_Inventory!$A:$N,8,FALSE),"")</f>
        <v/>
      </c>
      <c r="D149" s="10" t="str">
        <f t="shared" si="28"/>
        <v/>
      </c>
      <c r="E149" s="17" t="str">
        <f t="shared" si="29"/>
        <v/>
      </c>
      <c r="F149" s="18"/>
      <c r="G149" s="18"/>
      <c r="H149" s="18"/>
      <c r="I149" s="17" t="str">
        <f t="shared" si="30"/>
        <v/>
      </c>
      <c r="J149" s="17" t="str">
        <f t="shared" si="31"/>
        <v/>
      </c>
      <c r="K149" s="17" t="str">
        <f t="shared" si="32"/>
        <v/>
      </c>
      <c r="L149" s="10" t="str">
        <f t="shared" si="33"/>
        <v/>
      </c>
      <c r="M149" s="19"/>
      <c r="N149" s="20" t="str">
        <f t="shared" si="34"/>
        <v/>
      </c>
    </row>
    <row r="150" spans="1:14" x14ac:dyDescent="0.3">
      <c r="A150" s="16"/>
      <c r="B150" s="10" t="str">
        <f>IFERROR(VLOOKUP($A150,Vendor_Inventory!$A:$N,2,FALSE),"")</f>
        <v/>
      </c>
      <c r="C150" s="10" t="str">
        <f>IFERROR(VLOOKUP($A150,Vendor_Inventory!$A:$N,8,FALSE),"")</f>
        <v/>
      </c>
      <c r="D150" s="10" t="str">
        <f t="shared" si="28"/>
        <v/>
      </c>
      <c r="E150" s="17" t="str">
        <f t="shared" si="29"/>
        <v/>
      </c>
      <c r="F150" s="18"/>
      <c r="G150" s="18"/>
      <c r="H150" s="18"/>
      <c r="I150" s="17" t="str">
        <f t="shared" si="30"/>
        <v/>
      </c>
      <c r="J150" s="17" t="str">
        <f t="shared" si="31"/>
        <v/>
      </c>
      <c r="K150" s="17" t="str">
        <f t="shared" si="32"/>
        <v/>
      </c>
      <c r="L150" s="10" t="str">
        <f t="shared" si="33"/>
        <v/>
      </c>
      <c r="M150" s="19"/>
      <c r="N150" s="20" t="str">
        <f t="shared" si="34"/>
        <v/>
      </c>
    </row>
    <row r="151" spans="1:14" x14ac:dyDescent="0.3">
      <c r="A151" s="16"/>
      <c r="B151" s="10" t="str">
        <f>IFERROR(VLOOKUP($A151,Vendor_Inventory!$A:$N,2,FALSE),"")</f>
        <v/>
      </c>
      <c r="C151" s="10" t="str">
        <f>IFERROR(VLOOKUP($A151,Vendor_Inventory!$A:$N,8,FALSE),"")</f>
        <v/>
      </c>
      <c r="D151" s="10" t="str">
        <f t="shared" si="28"/>
        <v/>
      </c>
      <c r="E151" s="17" t="str">
        <f t="shared" si="29"/>
        <v/>
      </c>
      <c r="F151" s="18"/>
      <c r="G151" s="18"/>
      <c r="H151" s="18"/>
      <c r="I151" s="17" t="str">
        <f t="shared" si="30"/>
        <v/>
      </c>
      <c r="J151" s="17" t="str">
        <f t="shared" si="31"/>
        <v/>
      </c>
      <c r="K151" s="17" t="str">
        <f t="shared" si="32"/>
        <v/>
      </c>
      <c r="L151" s="10" t="str">
        <f t="shared" si="33"/>
        <v/>
      </c>
      <c r="M151" s="19"/>
      <c r="N151" s="20" t="str">
        <f t="shared" si="34"/>
        <v/>
      </c>
    </row>
    <row r="152" spans="1:14" x14ac:dyDescent="0.3">
      <c r="A152" s="16"/>
      <c r="B152" s="10" t="str">
        <f>IFERROR(VLOOKUP($A152,Vendor_Inventory!$A:$N,2,FALSE),"")</f>
        <v/>
      </c>
      <c r="C152" s="10" t="str">
        <f>IFERROR(VLOOKUP($A152,Vendor_Inventory!$A:$N,8,FALSE),"")</f>
        <v/>
      </c>
      <c r="D152" s="10" t="str">
        <f t="shared" si="28"/>
        <v/>
      </c>
      <c r="E152" s="17" t="str">
        <f t="shared" si="29"/>
        <v/>
      </c>
      <c r="F152" s="18"/>
      <c r="G152" s="18"/>
      <c r="H152" s="18"/>
      <c r="I152" s="17" t="str">
        <f t="shared" si="30"/>
        <v/>
      </c>
      <c r="J152" s="17" t="str">
        <f t="shared" si="31"/>
        <v/>
      </c>
      <c r="K152" s="17" t="str">
        <f t="shared" si="32"/>
        <v/>
      </c>
      <c r="L152" s="10" t="str">
        <f t="shared" si="33"/>
        <v/>
      </c>
      <c r="M152" s="19"/>
      <c r="N152" s="20" t="str">
        <f t="shared" si="34"/>
        <v/>
      </c>
    </row>
    <row r="153" spans="1:14" x14ac:dyDescent="0.3">
      <c r="A153" s="16"/>
      <c r="B153" s="10" t="str">
        <f>IFERROR(VLOOKUP($A153,Vendor_Inventory!$A:$N,2,FALSE),"")</f>
        <v/>
      </c>
      <c r="C153" s="10" t="str">
        <f>IFERROR(VLOOKUP($A153,Vendor_Inventory!$A:$N,8,FALSE),"")</f>
        <v/>
      </c>
      <c r="D153" s="10" t="str">
        <f t="shared" si="28"/>
        <v/>
      </c>
      <c r="E153" s="17" t="str">
        <f t="shared" si="29"/>
        <v/>
      </c>
      <c r="F153" s="18"/>
      <c r="G153" s="18"/>
      <c r="H153" s="18"/>
      <c r="I153" s="17" t="str">
        <f t="shared" si="30"/>
        <v/>
      </c>
      <c r="J153" s="17" t="str">
        <f t="shared" si="31"/>
        <v/>
      </c>
      <c r="K153" s="17" t="str">
        <f t="shared" si="32"/>
        <v/>
      </c>
      <c r="L153" s="10" t="str">
        <f t="shared" si="33"/>
        <v/>
      </c>
      <c r="M153" s="19"/>
      <c r="N153" s="20" t="str">
        <f t="shared" si="34"/>
        <v/>
      </c>
    </row>
    <row r="154" spans="1:14" x14ac:dyDescent="0.3">
      <c r="A154" s="16"/>
      <c r="B154" s="10" t="str">
        <f>IFERROR(VLOOKUP($A154,Vendor_Inventory!$A:$N,2,FALSE),"")</f>
        <v/>
      </c>
      <c r="C154" s="10" t="str">
        <f>IFERROR(VLOOKUP($A154,Vendor_Inventory!$A:$N,8,FALSE),"")</f>
        <v/>
      </c>
      <c r="D154" s="10" t="str">
        <f t="shared" si="28"/>
        <v/>
      </c>
      <c r="E154" s="17" t="str">
        <f t="shared" si="29"/>
        <v/>
      </c>
      <c r="F154" s="18"/>
      <c r="G154" s="18"/>
      <c r="H154" s="18"/>
      <c r="I154" s="17" t="str">
        <f t="shared" si="30"/>
        <v/>
      </c>
      <c r="J154" s="17" t="str">
        <f t="shared" si="31"/>
        <v/>
      </c>
      <c r="K154" s="17" t="str">
        <f t="shared" si="32"/>
        <v/>
      </c>
      <c r="L154" s="10" t="str">
        <f t="shared" si="33"/>
        <v/>
      </c>
      <c r="M154" s="19"/>
      <c r="N154" s="20" t="str">
        <f t="shared" si="34"/>
        <v/>
      </c>
    </row>
    <row r="155" spans="1:14" x14ac:dyDescent="0.3">
      <c r="A155" s="16"/>
      <c r="B155" s="10" t="str">
        <f>IFERROR(VLOOKUP($A155,Vendor_Inventory!$A:$N,2,FALSE),"")</f>
        <v/>
      </c>
      <c r="C155" s="10" t="str">
        <f>IFERROR(VLOOKUP($A155,Vendor_Inventory!$A:$N,8,FALSE),"")</f>
        <v/>
      </c>
      <c r="D155" s="10" t="str">
        <f t="shared" si="28"/>
        <v/>
      </c>
      <c r="E155" s="17" t="str">
        <f t="shared" si="29"/>
        <v/>
      </c>
      <c r="F155" s="18"/>
      <c r="G155" s="18"/>
      <c r="H155" s="18"/>
      <c r="I155" s="17" t="str">
        <f t="shared" si="30"/>
        <v/>
      </c>
      <c r="J155" s="17" t="str">
        <f t="shared" si="31"/>
        <v/>
      </c>
      <c r="K155" s="17" t="str">
        <f t="shared" si="32"/>
        <v/>
      </c>
      <c r="L155" s="10" t="str">
        <f t="shared" si="33"/>
        <v/>
      </c>
      <c r="M155" s="19"/>
      <c r="N155" s="20" t="str">
        <f t="shared" si="34"/>
        <v/>
      </c>
    </row>
    <row r="156" spans="1:14" x14ac:dyDescent="0.3">
      <c r="A156" s="16"/>
      <c r="B156" s="10" t="str">
        <f>IFERROR(VLOOKUP($A156,Vendor_Inventory!$A:$N,2,FALSE),"")</f>
        <v/>
      </c>
      <c r="C156" s="10" t="str">
        <f>IFERROR(VLOOKUP($A156,Vendor_Inventory!$A:$N,8,FALSE),"")</f>
        <v/>
      </c>
      <c r="D156" s="10" t="str">
        <f t="shared" si="28"/>
        <v/>
      </c>
      <c r="E156" s="17" t="str">
        <f t="shared" si="29"/>
        <v/>
      </c>
      <c r="F156" s="18"/>
      <c r="G156" s="18"/>
      <c r="H156" s="18"/>
      <c r="I156" s="17" t="str">
        <f t="shared" si="30"/>
        <v/>
      </c>
      <c r="J156" s="17" t="str">
        <f t="shared" si="31"/>
        <v/>
      </c>
      <c r="K156" s="17" t="str">
        <f t="shared" si="32"/>
        <v/>
      </c>
      <c r="L156" s="10" t="str">
        <f t="shared" si="33"/>
        <v/>
      </c>
      <c r="M156" s="19"/>
      <c r="N156" s="20" t="str">
        <f t="shared" si="34"/>
        <v/>
      </c>
    </row>
    <row r="157" spans="1:14" x14ac:dyDescent="0.3">
      <c r="A157" s="16"/>
      <c r="B157" s="10" t="str">
        <f>IFERROR(VLOOKUP($A157,Vendor_Inventory!$A:$N,2,FALSE),"")</f>
        <v/>
      </c>
      <c r="C157" s="10" t="str">
        <f>IFERROR(VLOOKUP($A157,Vendor_Inventory!$A:$N,8,FALSE),"")</f>
        <v/>
      </c>
      <c r="D157" s="10" t="str">
        <f t="shared" si="28"/>
        <v/>
      </c>
      <c r="E157" s="17" t="str">
        <f t="shared" si="29"/>
        <v/>
      </c>
      <c r="F157" s="18"/>
      <c r="G157" s="18"/>
      <c r="H157" s="18"/>
      <c r="I157" s="17" t="str">
        <f t="shared" si="30"/>
        <v/>
      </c>
      <c r="J157" s="17" t="str">
        <f t="shared" si="31"/>
        <v/>
      </c>
      <c r="K157" s="17" t="str">
        <f t="shared" si="32"/>
        <v/>
      </c>
      <c r="L157" s="10" t="str">
        <f t="shared" si="33"/>
        <v/>
      </c>
      <c r="M157" s="19"/>
      <c r="N157" s="20" t="str">
        <f t="shared" si="34"/>
        <v/>
      </c>
    </row>
    <row r="158" spans="1:14" x14ac:dyDescent="0.3">
      <c r="A158" s="16"/>
      <c r="B158" s="10" t="str">
        <f>IFERROR(VLOOKUP($A158,Vendor_Inventory!$A:$N,2,FALSE),"")</f>
        <v/>
      </c>
      <c r="C158" s="10" t="str">
        <f>IFERROR(VLOOKUP($A158,Vendor_Inventory!$A:$N,8,FALSE),"")</f>
        <v/>
      </c>
      <c r="D158" s="10" t="str">
        <f t="shared" si="28"/>
        <v/>
      </c>
      <c r="E158" s="17" t="str">
        <f t="shared" si="29"/>
        <v/>
      </c>
      <c r="F158" s="18"/>
      <c r="G158" s="18"/>
      <c r="H158" s="18"/>
      <c r="I158" s="17" t="str">
        <f t="shared" si="30"/>
        <v/>
      </c>
      <c r="J158" s="17" t="str">
        <f t="shared" si="31"/>
        <v/>
      </c>
      <c r="K158" s="17" t="str">
        <f t="shared" si="32"/>
        <v/>
      </c>
      <c r="L158" s="10" t="str">
        <f t="shared" si="33"/>
        <v/>
      </c>
      <c r="M158" s="19"/>
      <c r="N158" s="20" t="str">
        <f t="shared" si="34"/>
        <v/>
      </c>
    </row>
    <row r="159" spans="1:14" x14ac:dyDescent="0.3">
      <c r="A159" s="16"/>
      <c r="B159" s="10" t="str">
        <f>IFERROR(VLOOKUP($A159,Vendor_Inventory!$A:$N,2,FALSE),"")</f>
        <v/>
      </c>
      <c r="C159" s="10" t="str">
        <f>IFERROR(VLOOKUP($A159,Vendor_Inventory!$A:$N,8,FALSE),"")</f>
        <v/>
      </c>
      <c r="D159" s="10" t="str">
        <f t="shared" si="28"/>
        <v/>
      </c>
      <c r="E159" s="17" t="str">
        <f t="shared" si="29"/>
        <v/>
      </c>
      <c r="F159" s="18"/>
      <c r="G159" s="18"/>
      <c r="H159" s="18"/>
      <c r="I159" s="17" t="str">
        <f t="shared" si="30"/>
        <v/>
      </c>
      <c r="J159" s="17" t="str">
        <f t="shared" si="31"/>
        <v/>
      </c>
      <c r="K159" s="17" t="str">
        <f t="shared" si="32"/>
        <v/>
      </c>
      <c r="L159" s="10" t="str">
        <f t="shared" si="33"/>
        <v/>
      </c>
      <c r="M159" s="19"/>
      <c r="N159" s="20" t="str">
        <f t="shared" si="34"/>
        <v/>
      </c>
    </row>
    <row r="160" spans="1:14" x14ac:dyDescent="0.3">
      <c r="A160" s="16"/>
      <c r="B160" s="10" t="str">
        <f>IFERROR(VLOOKUP($A160,Vendor_Inventory!$A:$N,2,FALSE),"")</f>
        <v/>
      </c>
      <c r="C160" s="10" t="str">
        <f>IFERROR(VLOOKUP($A160,Vendor_Inventory!$A:$N,8,FALSE),"")</f>
        <v/>
      </c>
      <c r="D160" s="10" t="str">
        <f t="shared" si="28"/>
        <v/>
      </c>
      <c r="E160" s="17" t="str">
        <f t="shared" si="29"/>
        <v/>
      </c>
      <c r="F160" s="18"/>
      <c r="G160" s="18"/>
      <c r="H160" s="18"/>
      <c r="I160" s="17" t="str">
        <f t="shared" si="30"/>
        <v/>
      </c>
      <c r="J160" s="17" t="str">
        <f t="shared" si="31"/>
        <v/>
      </c>
      <c r="K160" s="17" t="str">
        <f t="shared" si="32"/>
        <v/>
      </c>
      <c r="L160" s="10" t="str">
        <f t="shared" si="33"/>
        <v/>
      </c>
      <c r="M160" s="19"/>
      <c r="N160" s="20" t="str">
        <f t="shared" si="34"/>
        <v/>
      </c>
    </row>
    <row r="161" spans="1:14" x14ac:dyDescent="0.3">
      <c r="A161" s="16"/>
      <c r="B161" s="10" t="str">
        <f>IFERROR(VLOOKUP($A161,Vendor_Inventory!$A:$N,2,FALSE),"")</f>
        <v/>
      </c>
      <c r="C161" s="10" t="str">
        <f>IFERROR(VLOOKUP($A161,Vendor_Inventory!$A:$N,8,FALSE),"")</f>
        <v/>
      </c>
      <c r="D161" s="10" t="str">
        <f t="shared" si="28"/>
        <v/>
      </c>
      <c r="E161" s="17" t="str">
        <f t="shared" si="29"/>
        <v/>
      </c>
      <c r="F161" s="18"/>
      <c r="G161" s="18"/>
      <c r="H161" s="18"/>
      <c r="I161" s="17" t="str">
        <f t="shared" si="30"/>
        <v/>
      </c>
      <c r="J161" s="17" t="str">
        <f t="shared" si="31"/>
        <v/>
      </c>
      <c r="K161" s="17" t="str">
        <f t="shared" si="32"/>
        <v/>
      </c>
      <c r="L161" s="10" t="str">
        <f t="shared" si="33"/>
        <v/>
      </c>
      <c r="M161" s="19"/>
      <c r="N161" s="20" t="str">
        <f t="shared" si="34"/>
        <v/>
      </c>
    </row>
    <row r="162" spans="1:14" x14ac:dyDescent="0.3">
      <c r="A162" s="16"/>
      <c r="B162" s="10" t="str">
        <f>IFERROR(VLOOKUP($A162,Vendor_Inventory!$A:$N,2,FALSE),"")</f>
        <v/>
      </c>
      <c r="C162" s="10" t="str">
        <f>IFERROR(VLOOKUP($A162,Vendor_Inventory!$A:$N,8,FALSE),"")</f>
        <v/>
      </c>
      <c r="D162" s="10" t="str">
        <f t="shared" si="28"/>
        <v/>
      </c>
      <c r="E162" s="17" t="str">
        <f t="shared" si="29"/>
        <v/>
      </c>
      <c r="F162" s="18"/>
      <c r="G162" s="18"/>
      <c r="H162" s="18"/>
      <c r="I162" s="17" t="str">
        <f t="shared" si="30"/>
        <v/>
      </c>
      <c r="J162" s="17" t="str">
        <f t="shared" si="31"/>
        <v/>
      </c>
      <c r="K162" s="17" t="str">
        <f t="shared" si="32"/>
        <v/>
      </c>
      <c r="L162" s="10" t="str">
        <f t="shared" si="33"/>
        <v/>
      </c>
      <c r="M162" s="19"/>
      <c r="N162" s="20" t="str">
        <f t="shared" si="34"/>
        <v/>
      </c>
    </row>
    <row r="163" spans="1:14" x14ac:dyDescent="0.3">
      <c r="A163" s="16"/>
      <c r="B163" s="10" t="str">
        <f>IFERROR(VLOOKUP($A163,Vendor_Inventory!$A:$N,2,FALSE),"")</f>
        <v/>
      </c>
      <c r="C163" s="10" t="str">
        <f>IFERROR(VLOOKUP($A163,Vendor_Inventory!$A:$N,8,FALSE),"")</f>
        <v/>
      </c>
      <c r="D163" s="10" t="str">
        <f t="shared" si="28"/>
        <v/>
      </c>
      <c r="E163" s="17" t="str">
        <f t="shared" si="29"/>
        <v/>
      </c>
      <c r="F163" s="18"/>
      <c r="G163" s="18"/>
      <c r="H163" s="18"/>
      <c r="I163" s="17" t="str">
        <f t="shared" si="30"/>
        <v/>
      </c>
      <c r="J163" s="17" t="str">
        <f t="shared" si="31"/>
        <v/>
      </c>
      <c r="K163" s="17" t="str">
        <f t="shared" si="32"/>
        <v/>
      </c>
      <c r="L163" s="10" t="str">
        <f t="shared" si="33"/>
        <v/>
      </c>
      <c r="M163" s="19"/>
      <c r="N163" s="20" t="str">
        <f t="shared" si="34"/>
        <v/>
      </c>
    </row>
    <row r="164" spans="1:14" x14ac:dyDescent="0.3">
      <c r="A164" s="16"/>
      <c r="B164" s="10" t="str">
        <f>IFERROR(VLOOKUP($A164,Vendor_Inventory!$A:$N,2,FALSE),"")</f>
        <v/>
      </c>
      <c r="C164" s="10" t="str">
        <f>IFERROR(VLOOKUP($A164,Vendor_Inventory!$A:$N,8,FALSE),"")</f>
        <v/>
      </c>
      <c r="D164" s="10" t="str">
        <f t="shared" si="28"/>
        <v/>
      </c>
      <c r="E164" s="17" t="str">
        <f t="shared" si="29"/>
        <v/>
      </c>
      <c r="F164" s="18"/>
      <c r="G164" s="18"/>
      <c r="H164" s="18"/>
      <c r="I164" s="17" t="str">
        <f t="shared" si="30"/>
        <v/>
      </c>
      <c r="J164" s="17" t="str">
        <f t="shared" si="31"/>
        <v/>
      </c>
      <c r="K164" s="17" t="str">
        <f t="shared" si="32"/>
        <v/>
      </c>
      <c r="L164" s="10" t="str">
        <f t="shared" si="33"/>
        <v/>
      </c>
      <c r="M164" s="19"/>
      <c r="N164" s="20" t="str">
        <f t="shared" si="34"/>
        <v/>
      </c>
    </row>
    <row r="165" spans="1:14" x14ac:dyDescent="0.3">
      <c r="A165" s="16"/>
      <c r="B165" s="10" t="str">
        <f>IFERROR(VLOOKUP($A165,Vendor_Inventory!$A:$N,2,FALSE),"")</f>
        <v/>
      </c>
      <c r="C165" s="10" t="str">
        <f>IFERROR(VLOOKUP($A165,Vendor_Inventory!$A:$N,8,FALSE),"")</f>
        <v/>
      </c>
      <c r="D165" s="10" t="str">
        <f t="shared" si="28"/>
        <v/>
      </c>
      <c r="E165" s="17" t="str">
        <f t="shared" si="29"/>
        <v/>
      </c>
      <c r="F165" s="18"/>
      <c r="G165" s="18"/>
      <c r="H165" s="18"/>
      <c r="I165" s="17" t="str">
        <f t="shared" si="30"/>
        <v/>
      </c>
      <c r="J165" s="17" t="str">
        <f t="shared" si="31"/>
        <v/>
      </c>
      <c r="K165" s="17" t="str">
        <f t="shared" si="32"/>
        <v/>
      </c>
      <c r="L165" s="10" t="str">
        <f t="shared" si="33"/>
        <v/>
      </c>
      <c r="M165" s="19"/>
      <c r="N165" s="20" t="str">
        <f t="shared" si="34"/>
        <v/>
      </c>
    </row>
    <row r="166" spans="1:14" x14ac:dyDescent="0.3">
      <c r="A166" s="16"/>
      <c r="B166" s="10" t="str">
        <f>IFERROR(VLOOKUP($A166,Vendor_Inventory!$A:$N,2,FALSE),"")</f>
        <v/>
      </c>
      <c r="C166" s="10" t="str">
        <f>IFERROR(VLOOKUP($A166,Vendor_Inventory!$A:$N,8,FALSE),"")</f>
        <v/>
      </c>
      <c r="D166" s="10" t="str">
        <f t="shared" si="28"/>
        <v/>
      </c>
      <c r="E166" s="17" t="str">
        <f t="shared" si="29"/>
        <v/>
      </c>
      <c r="F166" s="18"/>
      <c r="G166" s="18"/>
      <c r="H166" s="18"/>
      <c r="I166" s="17" t="str">
        <f t="shared" si="30"/>
        <v/>
      </c>
      <c r="J166" s="17" t="str">
        <f t="shared" si="31"/>
        <v/>
      </c>
      <c r="K166" s="17" t="str">
        <f t="shared" si="32"/>
        <v/>
      </c>
      <c r="L166" s="10" t="str">
        <f t="shared" si="33"/>
        <v/>
      </c>
      <c r="M166" s="19"/>
      <c r="N166" s="20" t="str">
        <f t="shared" si="34"/>
        <v/>
      </c>
    </row>
    <row r="167" spans="1:14" x14ac:dyDescent="0.3">
      <c r="A167" s="16"/>
      <c r="B167" s="10" t="str">
        <f>IFERROR(VLOOKUP($A167,Vendor_Inventory!$A:$N,2,FALSE),"")</f>
        <v/>
      </c>
      <c r="C167" s="10" t="str">
        <f>IFERROR(VLOOKUP($A167,Vendor_Inventory!$A:$N,8,FALSE),"")</f>
        <v/>
      </c>
      <c r="D167" s="10" t="str">
        <f t="shared" si="28"/>
        <v/>
      </c>
      <c r="E167" s="17" t="str">
        <f t="shared" si="29"/>
        <v/>
      </c>
      <c r="F167" s="18"/>
      <c r="G167" s="18"/>
      <c r="H167" s="18"/>
      <c r="I167" s="17" t="str">
        <f t="shared" si="30"/>
        <v/>
      </c>
      <c r="J167" s="17" t="str">
        <f t="shared" si="31"/>
        <v/>
      </c>
      <c r="K167" s="17" t="str">
        <f t="shared" si="32"/>
        <v/>
      </c>
      <c r="L167" s="10" t="str">
        <f t="shared" si="33"/>
        <v/>
      </c>
      <c r="M167" s="19"/>
      <c r="N167" s="20" t="str">
        <f t="shared" si="34"/>
        <v/>
      </c>
    </row>
    <row r="168" spans="1:14" x14ac:dyDescent="0.3">
      <c r="A168" s="16"/>
      <c r="B168" s="10" t="str">
        <f>IFERROR(VLOOKUP($A168,Vendor_Inventory!$A:$N,2,FALSE),"")</f>
        <v/>
      </c>
      <c r="C168" s="10" t="str">
        <f>IFERROR(VLOOKUP($A168,Vendor_Inventory!$A:$N,8,FALSE),"")</f>
        <v/>
      </c>
      <c r="D168" s="10" t="str">
        <f t="shared" ref="D168:D199" si="35">IF($C168="","",IF(OR(ISNUMBER(SEARCH("business-critical",$C168)),ISNUMBER(SEARCH("core",$C168)),ISNUMBER(SEARCH("primary",$C168)),ISNUMBER(SEARCH("centralized",$C168)),ISNUMBER(SEARCH("critical",$C168)),ISNUMBER(SEARCH("disaster",$C168)),ISNUMBER(SEARCH("payments",$C168)),ISNUMBER(SEARCH("compliance",$C168)),ISNUMBER(SEARCH("payroll",$C168))),"Critical",IF(OR(ISNUMBER(SEARCH("support",$C168)),ISNUMBER(SEARCH("hosts",$C168)),ISNUMBER(SEARCH("hiring",$C168)),ISNUMBER(SEARCH("expense",$C168)),ISNUMBER(SEARCH("ticket",$C168)),ISNUMBER(SEARCH("contract",$C168)),ISNUMBER(SEARCH("reporting",$C168)),ISNUMBER(SEARCH("training",$C168)),ISNUMBER(SEARCH("campaign",$C168))),"Important","Low")))</f>
        <v/>
      </c>
      <c r="E168" s="17" t="str">
        <f t="shared" ref="E168:E199" si="36">IF($D168="","",IF($D168="Critical",5,IF($D168="Important",3,1)))</f>
        <v/>
      </c>
      <c r="F168" s="18"/>
      <c r="G168" s="18"/>
      <c r="H168" s="18"/>
      <c r="I168" s="17" t="str">
        <f t="shared" ref="I168:I199" si="37">IF(OR($F168="", $H168=""),"",IF($F168+$H168&lt;=4,1,IF($F168+$H168&lt;=7,3,5)))</f>
        <v/>
      </c>
      <c r="J168" s="17" t="str">
        <f t="shared" ref="J168:J199" si="38">IF(OR($E168="", $F168="", $G168="", $H168=""),"",SUM($E168,$F168,$G168,$H168))</f>
        <v/>
      </c>
      <c r="K168" s="17" t="str">
        <f t="shared" ref="K168:K199" si="39">IF($J168="","",IF($J168&lt;=6,"Low",IF($J168&lt;=11,"Medium",IF($J168&lt;=16,"High","Critical"))))</f>
        <v/>
      </c>
      <c r="L168" s="10" t="str">
        <f t="shared" ref="L168:L199" si="40">IF($K168="","",IF($K168="Critical","Annual + monitoring",IF($K168="High","Annual",IF($K168="Medium","Biennial","Ad-hoc / change-based"))))</f>
        <v/>
      </c>
      <c r="M168" s="19"/>
      <c r="N168" s="20" t="str">
        <f t="shared" ref="N168:N199" si="41">IF($M168="","",IF($K168="Critical",EDATE($M168,12),IF($K168="High",EDATE($M168,12),IF($K168="Medium",EDATE($M168,24),EDATE($M168,0)))))</f>
        <v/>
      </c>
    </row>
    <row r="169" spans="1:14" x14ac:dyDescent="0.3">
      <c r="A169" s="16"/>
      <c r="B169" s="10" t="str">
        <f>IFERROR(VLOOKUP($A169,Vendor_Inventory!$A:$N,2,FALSE),"")</f>
        <v/>
      </c>
      <c r="C169" s="10" t="str">
        <f>IFERROR(VLOOKUP($A169,Vendor_Inventory!$A:$N,8,FALSE),"")</f>
        <v/>
      </c>
      <c r="D169" s="10" t="str">
        <f t="shared" si="35"/>
        <v/>
      </c>
      <c r="E169" s="17" t="str">
        <f t="shared" si="36"/>
        <v/>
      </c>
      <c r="F169" s="18"/>
      <c r="G169" s="18"/>
      <c r="H169" s="18"/>
      <c r="I169" s="17" t="str">
        <f t="shared" si="37"/>
        <v/>
      </c>
      <c r="J169" s="17" t="str">
        <f t="shared" si="38"/>
        <v/>
      </c>
      <c r="K169" s="17" t="str">
        <f t="shared" si="39"/>
        <v/>
      </c>
      <c r="L169" s="10" t="str">
        <f t="shared" si="40"/>
        <v/>
      </c>
      <c r="M169" s="19"/>
      <c r="N169" s="20" t="str">
        <f t="shared" si="41"/>
        <v/>
      </c>
    </row>
    <row r="170" spans="1:14" x14ac:dyDescent="0.3">
      <c r="A170" s="16"/>
      <c r="B170" s="10" t="str">
        <f>IFERROR(VLOOKUP($A170,Vendor_Inventory!$A:$N,2,FALSE),"")</f>
        <v/>
      </c>
      <c r="C170" s="10" t="str">
        <f>IFERROR(VLOOKUP($A170,Vendor_Inventory!$A:$N,8,FALSE),"")</f>
        <v/>
      </c>
      <c r="D170" s="10" t="str">
        <f t="shared" si="35"/>
        <v/>
      </c>
      <c r="E170" s="17" t="str">
        <f t="shared" si="36"/>
        <v/>
      </c>
      <c r="F170" s="18"/>
      <c r="G170" s="18"/>
      <c r="H170" s="18"/>
      <c r="I170" s="17" t="str">
        <f t="shared" si="37"/>
        <v/>
      </c>
      <c r="J170" s="17" t="str">
        <f t="shared" si="38"/>
        <v/>
      </c>
      <c r="K170" s="17" t="str">
        <f t="shared" si="39"/>
        <v/>
      </c>
      <c r="L170" s="10" t="str">
        <f t="shared" si="40"/>
        <v/>
      </c>
      <c r="M170" s="19"/>
      <c r="N170" s="20" t="str">
        <f t="shared" si="41"/>
        <v/>
      </c>
    </row>
    <row r="171" spans="1:14" x14ac:dyDescent="0.3">
      <c r="A171" s="16"/>
      <c r="B171" s="10" t="str">
        <f>IFERROR(VLOOKUP($A171,Vendor_Inventory!$A:$N,2,FALSE),"")</f>
        <v/>
      </c>
      <c r="C171" s="10" t="str">
        <f>IFERROR(VLOOKUP($A171,Vendor_Inventory!$A:$N,8,FALSE),"")</f>
        <v/>
      </c>
      <c r="D171" s="10" t="str">
        <f t="shared" si="35"/>
        <v/>
      </c>
      <c r="E171" s="17" t="str">
        <f t="shared" si="36"/>
        <v/>
      </c>
      <c r="F171" s="18"/>
      <c r="G171" s="18"/>
      <c r="H171" s="18"/>
      <c r="I171" s="17" t="str">
        <f t="shared" si="37"/>
        <v/>
      </c>
      <c r="J171" s="17" t="str">
        <f t="shared" si="38"/>
        <v/>
      </c>
      <c r="K171" s="17" t="str">
        <f t="shared" si="39"/>
        <v/>
      </c>
      <c r="L171" s="10" t="str">
        <f t="shared" si="40"/>
        <v/>
      </c>
      <c r="M171" s="19"/>
      <c r="N171" s="20" t="str">
        <f t="shared" si="41"/>
        <v/>
      </c>
    </row>
    <row r="172" spans="1:14" x14ac:dyDescent="0.3">
      <c r="A172" s="16"/>
      <c r="B172" s="10" t="str">
        <f>IFERROR(VLOOKUP($A172,Vendor_Inventory!$A:$N,2,FALSE),"")</f>
        <v/>
      </c>
      <c r="C172" s="10" t="str">
        <f>IFERROR(VLOOKUP($A172,Vendor_Inventory!$A:$N,8,FALSE),"")</f>
        <v/>
      </c>
      <c r="D172" s="10" t="str">
        <f t="shared" si="35"/>
        <v/>
      </c>
      <c r="E172" s="17" t="str">
        <f t="shared" si="36"/>
        <v/>
      </c>
      <c r="F172" s="18"/>
      <c r="G172" s="18"/>
      <c r="H172" s="18"/>
      <c r="I172" s="17" t="str">
        <f t="shared" si="37"/>
        <v/>
      </c>
      <c r="J172" s="17" t="str">
        <f t="shared" si="38"/>
        <v/>
      </c>
      <c r="K172" s="17" t="str">
        <f t="shared" si="39"/>
        <v/>
      </c>
      <c r="L172" s="10" t="str">
        <f t="shared" si="40"/>
        <v/>
      </c>
      <c r="M172" s="19"/>
      <c r="N172" s="20" t="str">
        <f t="shared" si="41"/>
        <v/>
      </c>
    </row>
    <row r="173" spans="1:14" x14ac:dyDescent="0.3">
      <c r="A173" s="16"/>
      <c r="B173" s="10" t="str">
        <f>IFERROR(VLOOKUP($A173,Vendor_Inventory!$A:$N,2,FALSE),"")</f>
        <v/>
      </c>
      <c r="C173" s="10" t="str">
        <f>IFERROR(VLOOKUP($A173,Vendor_Inventory!$A:$N,8,FALSE),"")</f>
        <v/>
      </c>
      <c r="D173" s="10" t="str">
        <f t="shared" si="35"/>
        <v/>
      </c>
      <c r="E173" s="17" t="str">
        <f t="shared" si="36"/>
        <v/>
      </c>
      <c r="F173" s="18"/>
      <c r="G173" s="18"/>
      <c r="H173" s="18"/>
      <c r="I173" s="17" t="str">
        <f t="shared" si="37"/>
        <v/>
      </c>
      <c r="J173" s="17" t="str">
        <f t="shared" si="38"/>
        <v/>
      </c>
      <c r="K173" s="17" t="str">
        <f t="shared" si="39"/>
        <v/>
      </c>
      <c r="L173" s="10" t="str">
        <f t="shared" si="40"/>
        <v/>
      </c>
      <c r="M173" s="19"/>
      <c r="N173" s="20" t="str">
        <f t="shared" si="41"/>
        <v/>
      </c>
    </row>
    <row r="174" spans="1:14" x14ac:dyDescent="0.3">
      <c r="A174" s="16"/>
      <c r="B174" s="10" t="str">
        <f>IFERROR(VLOOKUP($A174,Vendor_Inventory!$A:$N,2,FALSE),"")</f>
        <v/>
      </c>
      <c r="C174" s="10" t="str">
        <f>IFERROR(VLOOKUP($A174,Vendor_Inventory!$A:$N,8,FALSE),"")</f>
        <v/>
      </c>
      <c r="D174" s="10" t="str">
        <f t="shared" si="35"/>
        <v/>
      </c>
      <c r="E174" s="17" t="str">
        <f t="shared" si="36"/>
        <v/>
      </c>
      <c r="F174" s="18"/>
      <c r="G174" s="18"/>
      <c r="H174" s="18"/>
      <c r="I174" s="17" t="str">
        <f t="shared" si="37"/>
        <v/>
      </c>
      <c r="J174" s="17" t="str">
        <f t="shared" si="38"/>
        <v/>
      </c>
      <c r="K174" s="17" t="str">
        <f t="shared" si="39"/>
        <v/>
      </c>
      <c r="L174" s="10" t="str">
        <f t="shared" si="40"/>
        <v/>
      </c>
      <c r="M174" s="19"/>
      <c r="N174" s="20" t="str">
        <f t="shared" si="41"/>
        <v/>
      </c>
    </row>
    <row r="175" spans="1:14" x14ac:dyDescent="0.3">
      <c r="A175" s="16"/>
      <c r="B175" s="10" t="str">
        <f>IFERROR(VLOOKUP($A175,Vendor_Inventory!$A:$N,2,FALSE),"")</f>
        <v/>
      </c>
      <c r="C175" s="10" t="str">
        <f>IFERROR(VLOOKUP($A175,Vendor_Inventory!$A:$N,8,FALSE),"")</f>
        <v/>
      </c>
      <c r="D175" s="10" t="str">
        <f t="shared" si="35"/>
        <v/>
      </c>
      <c r="E175" s="17" t="str">
        <f t="shared" si="36"/>
        <v/>
      </c>
      <c r="F175" s="18"/>
      <c r="G175" s="18"/>
      <c r="H175" s="18"/>
      <c r="I175" s="17" t="str">
        <f t="shared" si="37"/>
        <v/>
      </c>
      <c r="J175" s="17" t="str">
        <f t="shared" si="38"/>
        <v/>
      </c>
      <c r="K175" s="17" t="str">
        <f t="shared" si="39"/>
        <v/>
      </c>
      <c r="L175" s="10" t="str">
        <f t="shared" si="40"/>
        <v/>
      </c>
      <c r="M175" s="19"/>
      <c r="N175" s="20" t="str">
        <f t="shared" si="41"/>
        <v/>
      </c>
    </row>
    <row r="176" spans="1:14" x14ac:dyDescent="0.3">
      <c r="A176" s="16"/>
      <c r="B176" s="10" t="str">
        <f>IFERROR(VLOOKUP($A176,Vendor_Inventory!$A:$N,2,FALSE),"")</f>
        <v/>
      </c>
      <c r="C176" s="10" t="str">
        <f>IFERROR(VLOOKUP($A176,Vendor_Inventory!$A:$N,8,FALSE),"")</f>
        <v/>
      </c>
      <c r="D176" s="10" t="str">
        <f t="shared" si="35"/>
        <v/>
      </c>
      <c r="E176" s="17" t="str">
        <f t="shared" si="36"/>
        <v/>
      </c>
      <c r="F176" s="18"/>
      <c r="G176" s="18"/>
      <c r="H176" s="18"/>
      <c r="I176" s="17" t="str">
        <f t="shared" si="37"/>
        <v/>
      </c>
      <c r="J176" s="17" t="str">
        <f t="shared" si="38"/>
        <v/>
      </c>
      <c r="K176" s="17" t="str">
        <f t="shared" si="39"/>
        <v/>
      </c>
      <c r="L176" s="10" t="str">
        <f t="shared" si="40"/>
        <v/>
      </c>
      <c r="M176" s="19"/>
      <c r="N176" s="20" t="str">
        <f t="shared" si="41"/>
        <v/>
      </c>
    </row>
    <row r="177" spans="1:14" x14ac:dyDescent="0.3">
      <c r="A177" s="16"/>
      <c r="B177" s="10" t="str">
        <f>IFERROR(VLOOKUP($A177,Vendor_Inventory!$A:$N,2,FALSE),"")</f>
        <v/>
      </c>
      <c r="C177" s="10" t="str">
        <f>IFERROR(VLOOKUP($A177,Vendor_Inventory!$A:$N,8,FALSE),"")</f>
        <v/>
      </c>
      <c r="D177" s="10" t="str">
        <f t="shared" si="35"/>
        <v/>
      </c>
      <c r="E177" s="17" t="str">
        <f t="shared" si="36"/>
        <v/>
      </c>
      <c r="F177" s="18"/>
      <c r="G177" s="18"/>
      <c r="H177" s="18"/>
      <c r="I177" s="17" t="str">
        <f t="shared" si="37"/>
        <v/>
      </c>
      <c r="J177" s="17" t="str">
        <f t="shared" si="38"/>
        <v/>
      </c>
      <c r="K177" s="17" t="str">
        <f t="shared" si="39"/>
        <v/>
      </c>
      <c r="L177" s="10" t="str">
        <f t="shared" si="40"/>
        <v/>
      </c>
      <c r="M177" s="19"/>
      <c r="N177" s="20" t="str">
        <f t="shared" si="41"/>
        <v/>
      </c>
    </row>
    <row r="178" spans="1:14" x14ac:dyDescent="0.3">
      <c r="A178" s="16"/>
      <c r="B178" s="10" t="str">
        <f>IFERROR(VLOOKUP($A178,Vendor_Inventory!$A:$N,2,FALSE),"")</f>
        <v/>
      </c>
      <c r="C178" s="10" t="str">
        <f>IFERROR(VLOOKUP($A178,Vendor_Inventory!$A:$N,8,FALSE),"")</f>
        <v/>
      </c>
      <c r="D178" s="10" t="str">
        <f t="shared" si="35"/>
        <v/>
      </c>
      <c r="E178" s="17" t="str">
        <f t="shared" si="36"/>
        <v/>
      </c>
      <c r="F178" s="18"/>
      <c r="G178" s="18"/>
      <c r="H178" s="18"/>
      <c r="I178" s="17" t="str">
        <f t="shared" si="37"/>
        <v/>
      </c>
      <c r="J178" s="17" t="str">
        <f t="shared" si="38"/>
        <v/>
      </c>
      <c r="K178" s="17" t="str">
        <f t="shared" si="39"/>
        <v/>
      </c>
      <c r="L178" s="10" t="str">
        <f t="shared" si="40"/>
        <v/>
      </c>
      <c r="M178" s="19"/>
      <c r="N178" s="20" t="str">
        <f t="shared" si="41"/>
        <v/>
      </c>
    </row>
    <row r="179" spans="1:14" x14ac:dyDescent="0.3">
      <c r="A179" s="16"/>
      <c r="B179" s="10" t="str">
        <f>IFERROR(VLOOKUP($A179,Vendor_Inventory!$A:$N,2,FALSE),"")</f>
        <v/>
      </c>
      <c r="C179" s="10" t="str">
        <f>IFERROR(VLOOKUP($A179,Vendor_Inventory!$A:$N,8,FALSE),"")</f>
        <v/>
      </c>
      <c r="D179" s="10" t="str">
        <f t="shared" si="35"/>
        <v/>
      </c>
      <c r="E179" s="17" t="str">
        <f t="shared" si="36"/>
        <v/>
      </c>
      <c r="F179" s="18"/>
      <c r="G179" s="18"/>
      <c r="H179" s="18"/>
      <c r="I179" s="17" t="str">
        <f t="shared" si="37"/>
        <v/>
      </c>
      <c r="J179" s="17" t="str">
        <f t="shared" si="38"/>
        <v/>
      </c>
      <c r="K179" s="17" t="str">
        <f t="shared" si="39"/>
        <v/>
      </c>
      <c r="L179" s="10" t="str">
        <f t="shared" si="40"/>
        <v/>
      </c>
      <c r="M179" s="19"/>
      <c r="N179" s="20" t="str">
        <f t="shared" si="41"/>
        <v/>
      </c>
    </row>
    <row r="180" spans="1:14" x14ac:dyDescent="0.3">
      <c r="A180" s="16"/>
      <c r="B180" s="10" t="str">
        <f>IFERROR(VLOOKUP($A180,Vendor_Inventory!$A:$N,2,FALSE),"")</f>
        <v/>
      </c>
      <c r="C180" s="10" t="str">
        <f>IFERROR(VLOOKUP($A180,Vendor_Inventory!$A:$N,8,FALSE),"")</f>
        <v/>
      </c>
      <c r="D180" s="10" t="str">
        <f t="shared" si="35"/>
        <v/>
      </c>
      <c r="E180" s="17" t="str">
        <f t="shared" si="36"/>
        <v/>
      </c>
      <c r="F180" s="18"/>
      <c r="G180" s="18"/>
      <c r="H180" s="18"/>
      <c r="I180" s="17" t="str">
        <f t="shared" si="37"/>
        <v/>
      </c>
      <c r="J180" s="17" t="str">
        <f t="shared" si="38"/>
        <v/>
      </c>
      <c r="K180" s="17" t="str">
        <f t="shared" si="39"/>
        <v/>
      </c>
      <c r="L180" s="10" t="str">
        <f t="shared" si="40"/>
        <v/>
      </c>
      <c r="M180" s="19"/>
      <c r="N180" s="20" t="str">
        <f t="shared" si="41"/>
        <v/>
      </c>
    </row>
    <row r="181" spans="1:14" x14ac:dyDescent="0.3">
      <c r="A181" s="16"/>
      <c r="B181" s="10" t="str">
        <f>IFERROR(VLOOKUP($A181,Vendor_Inventory!$A:$N,2,FALSE),"")</f>
        <v/>
      </c>
      <c r="C181" s="10" t="str">
        <f>IFERROR(VLOOKUP($A181,Vendor_Inventory!$A:$N,8,FALSE),"")</f>
        <v/>
      </c>
      <c r="D181" s="10" t="str">
        <f t="shared" si="35"/>
        <v/>
      </c>
      <c r="E181" s="17" t="str">
        <f t="shared" si="36"/>
        <v/>
      </c>
      <c r="F181" s="18"/>
      <c r="G181" s="18"/>
      <c r="H181" s="18"/>
      <c r="I181" s="17" t="str">
        <f t="shared" si="37"/>
        <v/>
      </c>
      <c r="J181" s="17" t="str">
        <f t="shared" si="38"/>
        <v/>
      </c>
      <c r="K181" s="17" t="str">
        <f t="shared" si="39"/>
        <v/>
      </c>
      <c r="L181" s="10" t="str">
        <f t="shared" si="40"/>
        <v/>
      </c>
      <c r="M181" s="19"/>
      <c r="N181" s="20" t="str">
        <f t="shared" si="41"/>
        <v/>
      </c>
    </row>
    <row r="182" spans="1:14" x14ac:dyDescent="0.3">
      <c r="A182" s="16"/>
      <c r="B182" s="10" t="str">
        <f>IFERROR(VLOOKUP($A182,Vendor_Inventory!$A:$N,2,FALSE),"")</f>
        <v/>
      </c>
      <c r="C182" s="10" t="str">
        <f>IFERROR(VLOOKUP($A182,Vendor_Inventory!$A:$N,8,FALSE),"")</f>
        <v/>
      </c>
      <c r="D182" s="10" t="str">
        <f t="shared" si="35"/>
        <v/>
      </c>
      <c r="E182" s="17" t="str">
        <f t="shared" si="36"/>
        <v/>
      </c>
      <c r="F182" s="18"/>
      <c r="G182" s="18"/>
      <c r="H182" s="18"/>
      <c r="I182" s="17" t="str">
        <f t="shared" si="37"/>
        <v/>
      </c>
      <c r="J182" s="17" t="str">
        <f t="shared" si="38"/>
        <v/>
      </c>
      <c r="K182" s="17" t="str">
        <f t="shared" si="39"/>
        <v/>
      </c>
      <c r="L182" s="10" t="str">
        <f t="shared" si="40"/>
        <v/>
      </c>
      <c r="M182" s="19"/>
      <c r="N182" s="20" t="str">
        <f t="shared" si="41"/>
        <v/>
      </c>
    </row>
    <row r="183" spans="1:14" x14ac:dyDescent="0.3">
      <c r="A183" s="16"/>
      <c r="B183" s="10" t="str">
        <f>IFERROR(VLOOKUP($A183,Vendor_Inventory!$A:$N,2,FALSE),"")</f>
        <v/>
      </c>
      <c r="C183" s="10" t="str">
        <f>IFERROR(VLOOKUP($A183,Vendor_Inventory!$A:$N,8,FALSE),"")</f>
        <v/>
      </c>
      <c r="D183" s="10" t="str">
        <f t="shared" si="35"/>
        <v/>
      </c>
      <c r="E183" s="17" t="str">
        <f t="shared" si="36"/>
        <v/>
      </c>
      <c r="F183" s="18"/>
      <c r="G183" s="18"/>
      <c r="H183" s="18"/>
      <c r="I183" s="17" t="str">
        <f t="shared" si="37"/>
        <v/>
      </c>
      <c r="J183" s="17" t="str">
        <f t="shared" si="38"/>
        <v/>
      </c>
      <c r="K183" s="17" t="str">
        <f t="shared" si="39"/>
        <v/>
      </c>
      <c r="L183" s="10" t="str">
        <f t="shared" si="40"/>
        <v/>
      </c>
      <c r="M183" s="19"/>
      <c r="N183" s="20" t="str">
        <f t="shared" si="41"/>
        <v/>
      </c>
    </row>
    <row r="184" spans="1:14" x14ac:dyDescent="0.3">
      <c r="A184" s="16"/>
      <c r="B184" s="10" t="str">
        <f>IFERROR(VLOOKUP($A184,Vendor_Inventory!$A:$N,2,FALSE),"")</f>
        <v/>
      </c>
      <c r="C184" s="10" t="str">
        <f>IFERROR(VLOOKUP($A184,Vendor_Inventory!$A:$N,8,FALSE),"")</f>
        <v/>
      </c>
      <c r="D184" s="10" t="str">
        <f t="shared" si="35"/>
        <v/>
      </c>
      <c r="E184" s="17" t="str">
        <f t="shared" si="36"/>
        <v/>
      </c>
      <c r="F184" s="18"/>
      <c r="G184" s="18"/>
      <c r="H184" s="18"/>
      <c r="I184" s="17" t="str">
        <f t="shared" si="37"/>
        <v/>
      </c>
      <c r="J184" s="17" t="str">
        <f t="shared" si="38"/>
        <v/>
      </c>
      <c r="K184" s="17" t="str">
        <f t="shared" si="39"/>
        <v/>
      </c>
      <c r="L184" s="10" t="str">
        <f t="shared" si="40"/>
        <v/>
      </c>
      <c r="M184" s="19"/>
      <c r="N184" s="20" t="str">
        <f t="shared" si="41"/>
        <v/>
      </c>
    </row>
    <row r="185" spans="1:14" x14ac:dyDescent="0.3">
      <c r="A185" s="16"/>
      <c r="B185" s="10" t="str">
        <f>IFERROR(VLOOKUP($A185,Vendor_Inventory!$A:$N,2,FALSE),"")</f>
        <v/>
      </c>
      <c r="C185" s="10" t="str">
        <f>IFERROR(VLOOKUP($A185,Vendor_Inventory!$A:$N,8,FALSE),"")</f>
        <v/>
      </c>
      <c r="D185" s="10" t="str">
        <f t="shared" si="35"/>
        <v/>
      </c>
      <c r="E185" s="17" t="str">
        <f t="shared" si="36"/>
        <v/>
      </c>
      <c r="F185" s="18"/>
      <c r="G185" s="18"/>
      <c r="H185" s="18"/>
      <c r="I185" s="17" t="str">
        <f t="shared" si="37"/>
        <v/>
      </c>
      <c r="J185" s="17" t="str">
        <f t="shared" si="38"/>
        <v/>
      </c>
      <c r="K185" s="17" t="str">
        <f t="shared" si="39"/>
        <v/>
      </c>
      <c r="L185" s="10" t="str">
        <f t="shared" si="40"/>
        <v/>
      </c>
      <c r="M185" s="19"/>
      <c r="N185" s="20" t="str">
        <f t="shared" si="41"/>
        <v/>
      </c>
    </row>
    <row r="186" spans="1:14" x14ac:dyDescent="0.3">
      <c r="A186" s="16"/>
      <c r="B186" s="10" t="str">
        <f>IFERROR(VLOOKUP($A186,Vendor_Inventory!$A:$N,2,FALSE),"")</f>
        <v/>
      </c>
      <c r="C186" s="10" t="str">
        <f>IFERROR(VLOOKUP($A186,Vendor_Inventory!$A:$N,8,FALSE),"")</f>
        <v/>
      </c>
      <c r="D186" s="10" t="str">
        <f t="shared" si="35"/>
        <v/>
      </c>
      <c r="E186" s="17" t="str">
        <f t="shared" si="36"/>
        <v/>
      </c>
      <c r="F186" s="18"/>
      <c r="G186" s="18"/>
      <c r="H186" s="18"/>
      <c r="I186" s="17" t="str">
        <f t="shared" si="37"/>
        <v/>
      </c>
      <c r="J186" s="17" t="str">
        <f t="shared" si="38"/>
        <v/>
      </c>
      <c r="K186" s="17" t="str">
        <f t="shared" si="39"/>
        <v/>
      </c>
      <c r="L186" s="10" t="str">
        <f t="shared" si="40"/>
        <v/>
      </c>
      <c r="M186" s="19"/>
      <c r="N186" s="20" t="str">
        <f t="shared" si="41"/>
        <v/>
      </c>
    </row>
    <row r="187" spans="1:14" x14ac:dyDescent="0.3">
      <c r="A187" s="16"/>
      <c r="B187" s="10" t="str">
        <f>IFERROR(VLOOKUP($A187,Vendor_Inventory!$A:$N,2,FALSE),"")</f>
        <v/>
      </c>
      <c r="C187" s="10" t="str">
        <f>IFERROR(VLOOKUP($A187,Vendor_Inventory!$A:$N,8,FALSE),"")</f>
        <v/>
      </c>
      <c r="D187" s="10" t="str">
        <f t="shared" si="35"/>
        <v/>
      </c>
      <c r="E187" s="17" t="str">
        <f t="shared" si="36"/>
        <v/>
      </c>
      <c r="F187" s="18"/>
      <c r="G187" s="18"/>
      <c r="H187" s="18"/>
      <c r="I187" s="17" t="str">
        <f t="shared" si="37"/>
        <v/>
      </c>
      <c r="J187" s="17" t="str">
        <f t="shared" si="38"/>
        <v/>
      </c>
      <c r="K187" s="17" t="str">
        <f t="shared" si="39"/>
        <v/>
      </c>
      <c r="L187" s="10" t="str">
        <f t="shared" si="40"/>
        <v/>
      </c>
      <c r="M187" s="19"/>
      <c r="N187" s="20" t="str">
        <f t="shared" si="41"/>
        <v/>
      </c>
    </row>
    <row r="188" spans="1:14" x14ac:dyDescent="0.3">
      <c r="A188" s="16"/>
      <c r="B188" s="10" t="str">
        <f>IFERROR(VLOOKUP($A188,Vendor_Inventory!$A:$N,2,FALSE),"")</f>
        <v/>
      </c>
      <c r="C188" s="10" t="str">
        <f>IFERROR(VLOOKUP($A188,Vendor_Inventory!$A:$N,8,FALSE),"")</f>
        <v/>
      </c>
      <c r="D188" s="10" t="str">
        <f t="shared" si="35"/>
        <v/>
      </c>
      <c r="E188" s="17" t="str">
        <f t="shared" si="36"/>
        <v/>
      </c>
      <c r="F188" s="18"/>
      <c r="G188" s="18"/>
      <c r="H188" s="18"/>
      <c r="I188" s="17" t="str">
        <f t="shared" si="37"/>
        <v/>
      </c>
      <c r="J188" s="17" t="str">
        <f t="shared" si="38"/>
        <v/>
      </c>
      <c r="K188" s="17" t="str">
        <f t="shared" si="39"/>
        <v/>
      </c>
      <c r="L188" s="10" t="str">
        <f t="shared" si="40"/>
        <v/>
      </c>
      <c r="M188" s="19"/>
      <c r="N188" s="20" t="str">
        <f t="shared" si="41"/>
        <v/>
      </c>
    </row>
    <row r="189" spans="1:14" x14ac:dyDescent="0.3">
      <c r="A189" s="16"/>
      <c r="B189" s="10" t="str">
        <f>IFERROR(VLOOKUP($A189,Vendor_Inventory!$A:$N,2,FALSE),"")</f>
        <v/>
      </c>
      <c r="C189" s="10" t="str">
        <f>IFERROR(VLOOKUP($A189,Vendor_Inventory!$A:$N,8,FALSE),"")</f>
        <v/>
      </c>
      <c r="D189" s="10" t="str">
        <f t="shared" si="35"/>
        <v/>
      </c>
      <c r="E189" s="17" t="str">
        <f t="shared" si="36"/>
        <v/>
      </c>
      <c r="F189" s="18"/>
      <c r="G189" s="18"/>
      <c r="H189" s="18"/>
      <c r="I189" s="17" t="str">
        <f t="shared" si="37"/>
        <v/>
      </c>
      <c r="J189" s="17" t="str">
        <f t="shared" si="38"/>
        <v/>
      </c>
      <c r="K189" s="17" t="str">
        <f t="shared" si="39"/>
        <v/>
      </c>
      <c r="L189" s="10" t="str">
        <f t="shared" si="40"/>
        <v/>
      </c>
      <c r="M189" s="19"/>
      <c r="N189" s="20" t="str">
        <f t="shared" si="41"/>
        <v/>
      </c>
    </row>
    <row r="190" spans="1:14" x14ac:dyDescent="0.3">
      <c r="A190" s="16"/>
      <c r="B190" s="10" t="str">
        <f>IFERROR(VLOOKUP($A190,Vendor_Inventory!$A:$N,2,FALSE),"")</f>
        <v/>
      </c>
      <c r="C190" s="10" t="str">
        <f>IFERROR(VLOOKUP($A190,Vendor_Inventory!$A:$N,8,FALSE),"")</f>
        <v/>
      </c>
      <c r="D190" s="10" t="str">
        <f t="shared" si="35"/>
        <v/>
      </c>
      <c r="E190" s="17" t="str">
        <f t="shared" si="36"/>
        <v/>
      </c>
      <c r="F190" s="18"/>
      <c r="G190" s="18"/>
      <c r="H190" s="18"/>
      <c r="I190" s="17" t="str">
        <f t="shared" si="37"/>
        <v/>
      </c>
      <c r="J190" s="17" t="str">
        <f t="shared" si="38"/>
        <v/>
      </c>
      <c r="K190" s="17" t="str">
        <f t="shared" si="39"/>
        <v/>
      </c>
      <c r="L190" s="10" t="str">
        <f t="shared" si="40"/>
        <v/>
      </c>
      <c r="M190" s="19"/>
      <c r="N190" s="20" t="str">
        <f t="shared" si="41"/>
        <v/>
      </c>
    </row>
    <row r="191" spans="1:14" x14ac:dyDescent="0.3">
      <c r="A191" s="16"/>
      <c r="B191" s="10" t="str">
        <f>IFERROR(VLOOKUP($A191,Vendor_Inventory!$A:$N,2,FALSE),"")</f>
        <v/>
      </c>
      <c r="C191" s="10" t="str">
        <f>IFERROR(VLOOKUP($A191,Vendor_Inventory!$A:$N,8,FALSE),"")</f>
        <v/>
      </c>
      <c r="D191" s="10" t="str">
        <f t="shared" si="35"/>
        <v/>
      </c>
      <c r="E191" s="17" t="str">
        <f t="shared" si="36"/>
        <v/>
      </c>
      <c r="F191" s="18"/>
      <c r="G191" s="18"/>
      <c r="H191" s="18"/>
      <c r="I191" s="17" t="str">
        <f t="shared" si="37"/>
        <v/>
      </c>
      <c r="J191" s="17" t="str">
        <f t="shared" si="38"/>
        <v/>
      </c>
      <c r="K191" s="17" t="str">
        <f t="shared" si="39"/>
        <v/>
      </c>
      <c r="L191" s="10" t="str">
        <f t="shared" si="40"/>
        <v/>
      </c>
      <c r="M191" s="19"/>
      <c r="N191" s="20" t="str">
        <f t="shared" si="41"/>
        <v/>
      </c>
    </row>
    <row r="192" spans="1:14" x14ac:dyDescent="0.3">
      <c r="A192" s="16"/>
      <c r="B192" s="10" t="str">
        <f>IFERROR(VLOOKUP($A192,Vendor_Inventory!$A:$N,2,FALSE),"")</f>
        <v/>
      </c>
      <c r="C192" s="10" t="str">
        <f>IFERROR(VLOOKUP($A192,Vendor_Inventory!$A:$N,8,FALSE),"")</f>
        <v/>
      </c>
      <c r="D192" s="10" t="str">
        <f t="shared" si="35"/>
        <v/>
      </c>
      <c r="E192" s="17" t="str">
        <f t="shared" si="36"/>
        <v/>
      </c>
      <c r="F192" s="18"/>
      <c r="G192" s="18"/>
      <c r="H192" s="18"/>
      <c r="I192" s="17" t="str">
        <f t="shared" si="37"/>
        <v/>
      </c>
      <c r="J192" s="17" t="str">
        <f t="shared" si="38"/>
        <v/>
      </c>
      <c r="K192" s="17" t="str">
        <f t="shared" si="39"/>
        <v/>
      </c>
      <c r="L192" s="10" t="str">
        <f t="shared" si="40"/>
        <v/>
      </c>
      <c r="M192" s="19"/>
      <c r="N192" s="20" t="str">
        <f t="shared" si="41"/>
        <v/>
      </c>
    </row>
    <row r="193" spans="1:14" x14ac:dyDescent="0.3">
      <c r="A193" s="16"/>
      <c r="B193" s="10" t="str">
        <f>IFERROR(VLOOKUP($A193,Vendor_Inventory!$A:$N,2,FALSE),"")</f>
        <v/>
      </c>
      <c r="C193" s="10" t="str">
        <f>IFERROR(VLOOKUP($A193,Vendor_Inventory!$A:$N,8,FALSE),"")</f>
        <v/>
      </c>
      <c r="D193" s="10" t="str">
        <f t="shared" si="35"/>
        <v/>
      </c>
      <c r="E193" s="17" t="str">
        <f t="shared" si="36"/>
        <v/>
      </c>
      <c r="F193" s="18"/>
      <c r="G193" s="18"/>
      <c r="H193" s="18"/>
      <c r="I193" s="17" t="str">
        <f t="shared" si="37"/>
        <v/>
      </c>
      <c r="J193" s="17" t="str">
        <f t="shared" si="38"/>
        <v/>
      </c>
      <c r="K193" s="17" t="str">
        <f t="shared" si="39"/>
        <v/>
      </c>
      <c r="L193" s="10" t="str">
        <f t="shared" si="40"/>
        <v/>
      </c>
      <c r="M193" s="19"/>
      <c r="N193" s="20" t="str">
        <f t="shared" si="41"/>
        <v/>
      </c>
    </row>
    <row r="194" spans="1:14" x14ac:dyDescent="0.3">
      <c r="A194" s="16"/>
      <c r="B194" s="10" t="str">
        <f>IFERROR(VLOOKUP($A194,Vendor_Inventory!$A:$N,2,FALSE),"")</f>
        <v/>
      </c>
      <c r="C194" s="10" t="str">
        <f>IFERROR(VLOOKUP($A194,Vendor_Inventory!$A:$N,8,FALSE),"")</f>
        <v/>
      </c>
      <c r="D194" s="10" t="str">
        <f t="shared" si="35"/>
        <v/>
      </c>
      <c r="E194" s="17" t="str">
        <f t="shared" si="36"/>
        <v/>
      </c>
      <c r="F194" s="18"/>
      <c r="G194" s="18"/>
      <c r="H194" s="18"/>
      <c r="I194" s="17" t="str">
        <f t="shared" si="37"/>
        <v/>
      </c>
      <c r="J194" s="17" t="str">
        <f t="shared" si="38"/>
        <v/>
      </c>
      <c r="K194" s="17" t="str">
        <f t="shared" si="39"/>
        <v/>
      </c>
      <c r="L194" s="10" t="str">
        <f t="shared" si="40"/>
        <v/>
      </c>
      <c r="M194" s="19"/>
      <c r="N194" s="20" t="str">
        <f t="shared" si="41"/>
        <v/>
      </c>
    </row>
    <row r="195" spans="1:14" x14ac:dyDescent="0.3">
      <c r="A195" s="16"/>
      <c r="B195" s="10" t="str">
        <f>IFERROR(VLOOKUP($A195,Vendor_Inventory!$A:$N,2,FALSE),"")</f>
        <v/>
      </c>
      <c r="C195" s="10" t="str">
        <f>IFERROR(VLOOKUP($A195,Vendor_Inventory!$A:$N,8,FALSE),"")</f>
        <v/>
      </c>
      <c r="D195" s="10" t="str">
        <f t="shared" si="35"/>
        <v/>
      </c>
      <c r="E195" s="17" t="str">
        <f t="shared" si="36"/>
        <v/>
      </c>
      <c r="F195" s="18"/>
      <c r="G195" s="18"/>
      <c r="H195" s="18"/>
      <c r="I195" s="17" t="str">
        <f t="shared" si="37"/>
        <v/>
      </c>
      <c r="J195" s="17" t="str">
        <f t="shared" si="38"/>
        <v/>
      </c>
      <c r="K195" s="17" t="str">
        <f t="shared" si="39"/>
        <v/>
      </c>
      <c r="L195" s="10" t="str">
        <f t="shared" si="40"/>
        <v/>
      </c>
      <c r="M195" s="19"/>
      <c r="N195" s="20" t="str">
        <f t="shared" si="41"/>
        <v/>
      </c>
    </row>
    <row r="196" spans="1:14" x14ac:dyDescent="0.3">
      <c r="A196" s="16"/>
      <c r="B196" s="10" t="str">
        <f>IFERROR(VLOOKUP($A196,Vendor_Inventory!$A:$N,2,FALSE),"")</f>
        <v/>
      </c>
      <c r="C196" s="10" t="str">
        <f>IFERROR(VLOOKUP($A196,Vendor_Inventory!$A:$N,8,FALSE),"")</f>
        <v/>
      </c>
      <c r="D196" s="10" t="str">
        <f t="shared" si="35"/>
        <v/>
      </c>
      <c r="E196" s="17" t="str">
        <f t="shared" si="36"/>
        <v/>
      </c>
      <c r="F196" s="18"/>
      <c r="G196" s="18"/>
      <c r="H196" s="18"/>
      <c r="I196" s="17" t="str">
        <f t="shared" si="37"/>
        <v/>
      </c>
      <c r="J196" s="17" t="str">
        <f t="shared" si="38"/>
        <v/>
      </c>
      <c r="K196" s="17" t="str">
        <f t="shared" si="39"/>
        <v/>
      </c>
      <c r="L196" s="10" t="str">
        <f t="shared" si="40"/>
        <v/>
      </c>
      <c r="M196" s="19"/>
      <c r="N196" s="20" t="str">
        <f t="shared" si="41"/>
        <v/>
      </c>
    </row>
    <row r="197" spans="1:14" x14ac:dyDescent="0.3">
      <c r="A197" s="16"/>
      <c r="B197" s="10" t="str">
        <f>IFERROR(VLOOKUP($A197,Vendor_Inventory!$A:$N,2,FALSE),"")</f>
        <v/>
      </c>
      <c r="C197" s="10" t="str">
        <f>IFERROR(VLOOKUP($A197,Vendor_Inventory!$A:$N,8,FALSE),"")</f>
        <v/>
      </c>
      <c r="D197" s="10" t="str">
        <f t="shared" si="35"/>
        <v/>
      </c>
      <c r="E197" s="17" t="str">
        <f t="shared" si="36"/>
        <v/>
      </c>
      <c r="F197" s="18"/>
      <c r="G197" s="18"/>
      <c r="H197" s="18"/>
      <c r="I197" s="17" t="str">
        <f t="shared" si="37"/>
        <v/>
      </c>
      <c r="J197" s="17" t="str">
        <f t="shared" si="38"/>
        <v/>
      </c>
      <c r="K197" s="17" t="str">
        <f t="shared" si="39"/>
        <v/>
      </c>
      <c r="L197" s="10" t="str">
        <f t="shared" si="40"/>
        <v/>
      </c>
      <c r="M197" s="19"/>
      <c r="N197" s="20" t="str">
        <f t="shared" si="41"/>
        <v/>
      </c>
    </row>
    <row r="198" spans="1:14" x14ac:dyDescent="0.3">
      <c r="A198" s="16"/>
      <c r="B198" s="10" t="str">
        <f>IFERROR(VLOOKUP($A198,Vendor_Inventory!$A:$N,2,FALSE),"")</f>
        <v/>
      </c>
      <c r="C198" s="10" t="str">
        <f>IFERROR(VLOOKUP($A198,Vendor_Inventory!$A:$N,8,FALSE),"")</f>
        <v/>
      </c>
      <c r="D198" s="10" t="str">
        <f t="shared" si="35"/>
        <v/>
      </c>
      <c r="E198" s="17" t="str">
        <f t="shared" si="36"/>
        <v/>
      </c>
      <c r="F198" s="18"/>
      <c r="G198" s="18"/>
      <c r="H198" s="18"/>
      <c r="I198" s="17" t="str">
        <f t="shared" si="37"/>
        <v/>
      </c>
      <c r="J198" s="17" t="str">
        <f t="shared" si="38"/>
        <v/>
      </c>
      <c r="K198" s="17" t="str">
        <f t="shared" si="39"/>
        <v/>
      </c>
      <c r="L198" s="10" t="str">
        <f t="shared" si="40"/>
        <v/>
      </c>
      <c r="M198" s="19"/>
      <c r="N198" s="20" t="str">
        <f t="shared" si="41"/>
        <v/>
      </c>
    </row>
    <row r="199" spans="1:14" x14ac:dyDescent="0.3">
      <c r="A199" s="16"/>
      <c r="B199" s="10" t="str">
        <f>IFERROR(VLOOKUP($A199,Vendor_Inventory!$A:$N,2,FALSE),"")</f>
        <v/>
      </c>
      <c r="C199" s="10" t="str">
        <f>IFERROR(VLOOKUP($A199,Vendor_Inventory!$A:$N,8,FALSE),"")</f>
        <v/>
      </c>
      <c r="D199" s="10" t="str">
        <f t="shared" si="35"/>
        <v/>
      </c>
      <c r="E199" s="17" t="str">
        <f t="shared" si="36"/>
        <v/>
      </c>
      <c r="F199" s="18"/>
      <c r="G199" s="18"/>
      <c r="H199" s="18"/>
      <c r="I199" s="17" t="str">
        <f t="shared" si="37"/>
        <v/>
      </c>
      <c r="J199" s="17" t="str">
        <f t="shared" si="38"/>
        <v/>
      </c>
      <c r="K199" s="17" t="str">
        <f t="shared" si="39"/>
        <v/>
      </c>
      <c r="L199" s="10" t="str">
        <f t="shared" si="40"/>
        <v/>
      </c>
      <c r="M199" s="19"/>
      <c r="N199" s="20" t="str">
        <f t="shared" si="41"/>
        <v/>
      </c>
    </row>
    <row r="200" spans="1:14" x14ac:dyDescent="0.3">
      <c r="A200" s="16"/>
      <c r="B200" s="10" t="str">
        <f>IFERROR(VLOOKUP($A200,Vendor_Inventory!$A:$N,2,FALSE),"")</f>
        <v/>
      </c>
      <c r="C200" s="10" t="str">
        <f>IFERROR(VLOOKUP($A200,Vendor_Inventory!$A:$N,8,FALSE),"")</f>
        <v/>
      </c>
      <c r="D200" s="10" t="str">
        <f t="shared" ref="D200:D207" si="42">IF($C200="","",IF(OR(ISNUMBER(SEARCH("business-critical",$C200)),ISNUMBER(SEARCH("core",$C200)),ISNUMBER(SEARCH("primary",$C200)),ISNUMBER(SEARCH("centralized",$C200)),ISNUMBER(SEARCH("critical",$C200)),ISNUMBER(SEARCH("disaster",$C200)),ISNUMBER(SEARCH("payments",$C200)),ISNUMBER(SEARCH("compliance",$C200)),ISNUMBER(SEARCH("payroll",$C200))),"Critical",IF(OR(ISNUMBER(SEARCH("support",$C200)),ISNUMBER(SEARCH("hosts",$C200)),ISNUMBER(SEARCH("hiring",$C200)),ISNUMBER(SEARCH("expense",$C200)),ISNUMBER(SEARCH("ticket",$C200)),ISNUMBER(SEARCH("contract",$C200)),ISNUMBER(SEARCH("reporting",$C200)),ISNUMBER(SEARCH("training",$C200)),ISNUMBER(SEARCH("campaign",$C200))),"Important","Low")))</f>
        <v/>
      </c>
      <c r="E200" s="17" t="str">
        <f t="shared" ref="E200:E207" si="43">IF($D200="","",IF($D200="Critical",5,IF($D200="Important",3,1)))</f>
        <v/>
      </c>
      <c r="F200" s="18"/>
      <c r="G200" s="18"/>
      <c r="H200" s="18"/>
      <c r="I200" s="17" t="str">
        <f t="shared" ref="I200:I207" si="44">IF(OR($F200="", $H200=""),"",IF($F200+$H200&lt;=4,1,IF($F200+$H200&lt;=7,3,5)))</f>
        <v/>
      </c>
      <c r="J200" s="17" t="str">
        <f t="shared" ref="J200:J207" si="45">IF(OR($E200="", $F200="", $G200="", $H200=""),"",SUM($E200,$F200,$G200,$H200))</f>
        <v/>
      </c>
      <c r="K200" s="17" t="str">
        <f t="shared" ref="K200:K207" si="46">IF($J200="","",IF($J200&lt;=6,"Low",IF($J200&lt;=11,"Medium",IF($J200&lt;=16,"High","Critical"))))</f>
        <v/>
      </c>
      <c r="L200" s="10" t="str">
        <f t="shared" ref="L200:L207" si="47">IF($K200="","",IF($K200="Critical","Annual + monitoring",IF($K200="High","Annual",IF($K200="Medium","Biennial","Ad-hoc / change-based"))))</f>
        <v/>
      </c>
      <c r="M200" s="19"/>
      <c r="N200" s="20" t="str">
        <f t="shared" ref="N200:N207" si="48">IF($M200="","",IF($K200="Critical",EDATE($M200,12),IF($K200="High",EDATE($M200,12),IF($K200="Medium",EDATE($M200,24),EDATE($M200,0)))))</f>
        <v/>
      </c>
    </row>
    <row r="201" spans="1:14" x14ac:dyDescent="0.3">
      <c r="A201" s="16"/>
      <c r="B201" s="10" t="str">
        <f>IFERROR(VLOOKUP($A201,Vendor_Inventory!$A:$N,2,FALSE),"")</f>
        <v/>
      </c>
      <c r="C201" s="10" t="str">
        <f>IFERROR(VLOOKUP($A201,Vendor_Inventory!$A:$N,8,FALSE),"")</f>
        <v/>
      </c>
      <c r="D201" s="10" t="str">
        <f t="shared" si="42"/>
        <v/>
      </c>
      <c r="E201" s="17" t="str">
        <f t="shared" si="43"/>
        <v/>
      </c>
      <c r="F201" s="18"/>
      <c r="G201" s="18"/>
      <c r="H201" s="18"/>
      <c r="I201" s="17" t="str">
        <f t="shared" si="44"/>
        <v/>
      </c>
      <c r="J201" s="17" t="str">
        <f t="shared" si="45"/>
        <v/>
      </c>
      <c r="K201" s="17" t="str">
        <f t="shared" si="46"/>
        <v/>
      </c>
      <c r="L201" s="10" t="str">
        <f t="shared" si="47"/>
        <v/>
      </c>
      <c r="M201" s="19"/>
      <c r="N201" s="20" t="str">
        <f t="shared" si="48"/>
        <v/>
      </c>
    </row>
    <row r="202" spans="1:14" x14ac:dyDescent="0.3">
      <c r="A202" s="16"/>
      <c r="B202" s="10" t="str">
        <f>IFERROR(VLOOKUP($A202,Vendor_Inventory!$A:$N,2,FALSE),"")</f>
        <v/>
      </c>
      <c r="C202" s="10" t="str">
        <f>IFERROR(VLOOKUP($A202,Vendor_Inventory!$A:$N,8,FALSE),"")</f>
        <v/>
      </c>
      <c r="D202" s="10" t="str">
        <f t="shared" si="42"/>
        <v/>
      </c>
      <c r="E202" s="17" t="str">
        <f t="shared" si="43"/>
        <v/>
      </c>
      <c r="F202" s="18"/>
      <c r="G202" s="18"/>
      <c r="H202" s="18"/>
      <c r="I202" s="17" t="str">
        <f t="shared" si="44"/>
        <v/>
      </c>
      <c r="J202" s="17" t="str">
        <f t="shared" si="45"/>
        <v/>
      </c>
      <c r="K202" s="17" t="str">
        <f t="shared" si="46"/>
        <v/>
      </c>
      <c r="L202" s="10" t="str">
        <f t="shared" si="47"/>
        <v/>
      </c>
      <c r="M202" s="19"/>
      <c r="N202" s="20" t="str">
        <f t="shared" si="48"/>
        <v/>
      </c>
    </row>
    <row r="203" spans="1:14" x14ac:dyDescent="0.3">
      <c r="A203" s="16"/>
      <c r="B203" s="10" t="str">
        <f>IFERROR(VLOOKUP($A203,Vendor_Inventory!$A:$N,2,FALSE),"")</f>
        <v/>
      </c>
      <c r="C203" s="10" t="str">
        <f>IFERROR(VLOOKUP($A203,Vendor_Inventory!$A:$N,8,FALSE),"")</f>
        <v/>
      </c>
      <c r="D203" s="10" t="str">
        <f t="shared" si="42"/>
        <v/>
      </c>
      <c r="E203" s="17" t="str">
        <f t="shared" si="43"/>
        <v/>
      </c>
      <c r="F203" s="18"/>
      <c r="G203" s="18"/>
      <c r="H203" s="18"/>
      <c r="I203" s="17" t="str">
        <f t="shared" si="44"/>
        <v/>
      </c>
      <c r="J203" s="17" t="str">
        <f t="shared" si="45"/>
        <v/>
      </c>
      <c r="K203" s="17" t="str">
        <f t="shared" si="46"/>
        <v/>
      </c>
      <c r="L203" s="10" t="str">
        <f t="shared" si="47"/>
        <v/>
      </c>
      <c r="M203" s="19"/>
      <c r="N203" s="20" t="str">
        <f t="shared" si="48"/>
        <v/>
      </c>
    </row>
    <row r="204" spans="1:14" x14ac:dyDescent="0.3">
      <c r="A204" s="16"/>
      <c r="B204" s="10" t="str">
        <f>IFERROR(VLOOKUP($A204,Vendor_Inventory!$A:$N,2,FALSE),"")</f>
        <v/>
      </c>
      <c r="C204" s="10" t="str">
        <f>IFERROR(VLOOKUP($A204,Vendor_Inventory!$A:$N,8,FALSE),"")</f>
        <v/>
      </c>
      <c r="D204" s="10" t="str">
        <f t="shared" si="42"/>
        <v/>
      </c>
      <c r="E204" s="17" t="str">
        <f t="shared" si="43"/>
        <v/>
      </c>
      <c r="F204" s="18"/>
      <c r="G204" s="18"/>
      <c r="H204" s="18"/>
      <c r="I204" s="17" t="str">
        <f t="shared" si="44"/>
        <v/>
      </c>
      <c r="J204" s="17" t="str">
        <f t="shared" si="45"/>
        <v/>
      </c>
      <c r="K204" s="17" t="str">
        <f t="shared" si="46"/>
        <v/>
      </c>
      <c r="L204" s="10" t="str">
        <f t="shared" si="47"/>
        <v/>
      </c>
      <c r="M204" s="19"/>
      <c r="N204" s="20" t="str">
        <f t="shared" si="48"/>
        <v/>
      </c>
    </row>
    <row r="205" spans="1:14" x14ac:dyDescent="0.3">
      <c r="A205" s="16"/>
      <c r="B205" s="10" t="str">
        <f>IFERROR(VLOOKUP($A205,Vendor_Inventory!$A:$N,2,FALSE),"")</f>
        <v/>
      </c>
      <c r="C205" s="10" t="str">
        <f>IFERROR(VLOOKUP($A205,Vendor_Inventory!$A:$N,8,FALSE),"")</f>
        <v/>
      </c>
      <c r="D205" s="10" t="str">
        <f t="shared" si="42"/>
        <v/>
      </c>
      <c r="E205" s="17" t="str">
        <f t="shared" si="43"/>
        <v/>
      </c>
      <c r="F205" s="18"/>
      <c r="G205" s="18"/>
      <c r="H205" s="18"/>
      <c r="I205" s="17" t="str">
        <f t="shared" si="44"/>
        <v/>
      </c>
      <c r="J205" s="17" t="str">
        <f t="shared" si="45"/>
        <v/>
      </c>
      <c r="K205" s="17" t="str">
        <f t="shared" si="46"/>
        <v/>
      </c>
      <c r="L205" s="10" t="str">
        <f t="shared" si="47"/>
        <v/>
      </c>
      <c r="M205" s="19"/>
      <c r="N205" s="20" t="str">
        <f t="shared" si="48"/>
        <v/>
      </c>
    </row>
    <row r="206" spans="1:14" x14ac:dyDescent="0.3">
      <c r="A206" s="16"/>
      <c r="B206" s="10" t="str">
        <f>IFERROR(VLOOKUP($A206,Vendor_Inventory!$A:$N,2,FALSE),"")</f>
        <v/>
      </c>
      <c r="C206" s="10" t="str">
        <f>IFERROR(VLOOKUP($A206,Vendor_Inventory!$A:$N,8,FALSE),"")</f>
        <v/>
      </c>
      <c r="D206" s="10" t="str">
        <f t="shared" si="42"/>
        <v/>
      </c>
      <c r="E206" s="17" t="str">
        <f t="shared" si="43"/>
        <v/>
      </c>
      <c r="F206" s="18"/>
      <c r="G206" s="18"/>
      <c r="H206" s="18"/>
      <c r="I206" s="17" t="str">
        <f t="shared" si="44"/>
        <v/>
      </c>
      <c r="J206" s="17" t="str">
        <f t="shared" si="45"/>
        <v/>
      </c>
      <c r="K206" s="17" t="str">
        <f t="shared" si="46"/>
        <v/>
      </c>
      <c r="L206" s="10" t="str">
        <f t="shared" si="47"/>
        <v/>
      </c>
      <c r="M206" s="19"/>
      <c r="N206" s="20" t="str">
        <f t="shared" si="48"/>
        <v/>
      </c>
    </row>
    <row r="207" spans="1:14" x14ac:dyDescent="0.3">
      <c r="A207" s="16"/>
      <c r="B207" s="10" t="str">
        <f>IFERROR(VLOOKUP($A207,Vendor_Inventory!$A:$N,2,FALSE),"")</f>
        <v/>
      </c>
      <c r="C207" s="10" t="str">
        <f>IFERROR(VLOOKUP($A207,Vendor_Inventory!$A:$N,8,FALSE),"")</f>
        <v/>
      </c>
      <c r="D207" s="10" t="str">
        <f t="shared" si="42"/>
        <v/>
      </c>
      <c r="E207" s="17" t="str">
        <f t="shared" si="43"/>
        <v/>
      </c>
      <c r="F207" s="18"/>
      <c r="G207" s="18"/>
      <c r="H207" s="18"/>
      <c r="I207" s="17" t="str">
        <f t="shared" si="44"/>
        <v/>
      </c>
      <c r="J207" s="17" t="str">
        <f t="shared" si="45"/>
        <v/>
      </c>
      <c r="K207" s="17" t="str">
        <f t="shared" si="46"/>
        <v/>
      </c>
      <c r="L207" s="10" t="str">
        <f t="shared" si="47"/>
        <v/>
      </c>
      <c r="M207" s="19"/>
      <c r="N207" s="20" t="str">
        <f t="shared" si="48"/>
        <v/>
      </c>
    </row>
  </sheetData>
  <autoFilter ref="A7:N207" xr:uid="{00000000-0009-0000-0000-000003000000}"/>
  <pageMargins left="0.75" right="0.75" top="1" bottom="1" header="0.5" footer="0.5"/>
  <ignoredErrors>
    <ignoredError sqref="F8:H93" numberStoredAsText="1"/>
  </ignoredErrors>
  <drawing r:id="rId1"/>
  <extLst>
    <ext xmlns:x14="http://schemas.microsoft.com/office/spreadsheetml/2009/9/main" uri="{CCE6A557-97BC-4b89-ADB6-D9C93CAAB3DF}">
      <x14:dataValidations xmlns:xm="http://schemas.microsoft.com/office/excel/2006/main" count="2">
        <x14:dataValidation type="list" allowBlank="1" xr:uid="{00000000-0002-0000-0300-000000000000}">
          <x14:formula1>
            <xm:f>Vendor_Inventory!$A$8:$A$207</xm:f>
          </x14:formula1>
          <xm:sqref>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xm:sqref>
        </x14:dataValidation>
        <x14:dataValidation type="list" allowBlank="1" xr:uid="{00000000-0002-0000-0300-000001000000}">
          <x14:formula1>
            <xm:f>Lists!$E$2:$E$4</xm:f>
          </x14:formula1>
          <xm:sqref>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S407"/>
  <sheetViews>
    <sheetView showGridLines="0" workbookViewId="0">
      <pane ySplit="7" topLeftCell="A8" activePane="bottomLeft" state="frozen"/>
      <selection pane="bottomLeft" activeCell="K17" sqref="K8:M17"/>
    </sheetView>
  </sheetViews>
  <sheetFormatPr defaultRowHeight="14.4" x14ac:dyDescent="0.3"/>
  <cols>
    <col min="1" max="2" width="10" customWidth="1"/>
    <col min="3" max="3" width="26" customWidth="1"/>
    <col min="4" max="4" width="12" customWidth="1"/>
    <col min="5" max="5" width="14" customWidth="1"/>
    <col min="6" max="6" width="46" customWidth="1"/>
    <col min="7" max="8" width="18" customWidth="1"/>
    <col min="9" max="9" width="14" customWidth="1"/>
    <col min="10" max="10" width="28" customWidth="1"/>
    <col min="11" max="13" width="18" customWidth="1"/>
    <col min="14" max="15" width="14" customWidth="1"/>
    <col min="16" max="16" width="16" customWidth="1"/>
    <col min="17" max="17" width="18" customWidth="1"/>
    <col min="18" max="18" width="26" customWidth="1"/>
    <col min="19" max="19" width="20" customWidth="1"/>
  </cols>
  <sheetData>
    <row r="5" spans="1:19" ht="23.4" x14ac:dyDescent="0.45">
      <c r="A5" s="6" t="s">
        <v>298</v>
      </c>
    </row>
    <row r="7" spans="1:19" x14ac:dyDescent="0.3">
      <c r="A7" s="13" t="s">
        <v>299</v>
      </c>
      <c r="B7" s="13" t="s">
        <v>29</v>
      </c>
      <c r="C7" s="13" t="s">
        <v>30</v>
      </c>
      <c r="D7" s="13" t="s">
        <v>300</v>
      </c>
      <c r="E7" s="13" t="s">
        <v>301</v>
      </c>
      <c r="F7" s="13" t="s">
        <v>302</v>
      </c>
      <c r="G7" s="13" t="s">
        <v>303</v>
      </c>
      <c r="H7" s="13" t="s">
        <v>304</v>
      </c>
      <c r="I7" s="13" t="s">
        <v>305</v>
      </c>
      <c r="J7" s="13" t="s">
        <v>306</v>
      </c>
      <c r="K7" s="13" t="s">
        <v>307</v>
      </c>
      <c r="L7" s="13" t="s">
        <v>308</v>
      </c>
      <c r="M7" s="13" t="s">
        <v>309</v>
      </c>
      <c r="N7" s="13" t="s">
        <v>310</v>
      </c>
      <c r="O7" s="13" t="s">
        <v>311</v>
      </c>
      <c r="P7" s="13" t="s">
        <v>312</v>
      </c>
      <c r="Q7" s="13" t="s">
        <v>313</v>
      </c>
      <c r="R7" s="13" t="s">
        <v>314</v>
      </c>
      <c r="S7" s="13" t="s">
        <v>315</v>
      </c>
    </row>
    <row r="8" spans="1:19" ht="28.8" x14ac:dyDescent="0.3">
      <c r="A8" s="17"/>
      <c r="B8" s="18" t="s">
        <v>43</v>
      </c>
      <c r="C8" s="21" t="str">
        <f>IFERROR(VLOOKUP($B8,Vendor_Inventory!$A:$N,2,FALSE),"")</f>
        <v>Payroll SaaS Provider</v>
      </c>
      <c r="D8" s="17" t="str">
        <f>IFERROR(VLOOKUP($B8,Criticality!$A:$N,11,FALSE),"")</f>
        <v>Low</v>
      </c>
      <c r="E8" s="16" t="s">
        <v>316</v>
      </c>
      <c r="F8" s="22" t="s">
        <v>317</v>
      </c>
      <c r="G8" s="18" t="s">
        <v>318</v>
      </c>
      <c r="H8" s="18" t="s">
        <v>318</v>
      </c>
      <c r="I8" s="17">
        <f t="shared" ref="I8:I71" si="0">IF(OR($G8="", $H8=""),"", $G8*$H8)</f>
        <v>16</v>
      </c>
      <c r="J8" s="22" t="s">
        <v>319</v>
      </c>
      <c r="K8" s="18" t="s">
        <v>296</v>
      </c>
      <c r="L8" s="18" t="s">
        <v>296</v>
      </c>
      <c r="M8" s="18" t="s">
        <v>318</v>
      </c>
      <c r="N8" s="17">
        <f t="shared" ref="N8:N71" si="1">IF(OR($L8="", $M8=""),"", $L8*$M8)</f>
        <v>12</v>
      </c>
      <c r="O8" s="17" t="str">
        <f t="shared" ref="O8:O71" si="2">IF($N8="","",IF($N8&gt;=16,"High",IF($N8&gt;=9,"Medium","Low")))</f>
        <v>Medium</v>
      </c>
      <c r="P8" s="16" t="s">
        <v>51</v>
      </c>
      <c r="Q8" s="18" t="s">
        <v>320</v>
      </c>
      <c r="R8" s="18" t="s">
        <v>320</v>
      </c>
      <c r="S8" s="22"/>
    </row>
    <row r="9" spans="1:19" ht="28.8" x14ac:dyDescent="0.3">
      <c r="A9" s="17"/>
      <c r="B9" s="18" t="s">
        <v>43</v>
      </c>
      <c r="C9" s="21" t="str">
        <f>IFERROR(VLOOKUP($B9,Vendor_Inventory!$A:$N,2,FALSE),"")</f>
        <v>Payroll SaaS Provider</v>
      </c>
      <c r="D9" s="17" t="str">
        <f>IFERROR(VLOOKUP($B9,Criticality!$A:$N,11,FALSE),"")</f>
        <v>Low</v>
      </c>
      <c r="E9" s="16" t="s">
        <v>321</v>
      </c>
      <c r="F9" s="22" t="s">
        <v>322</v>
      </c>
      <c r="G9" s="18" t="s">
        <v>318</v>
      </c>
      <c r="H9" s="18" t="s">
        <v>318</v>
      </c>
      <c r="I9" s="17">
        <f t="shared" si="0"/>
        <v>16</v>
      </c>
      <c r="J9" s="22" t="s">
        <v>323</v>
      </c>
      <c r="K9" s="18" t="s">
        <v>296</v>
      </c>
      <c r="L9" s="18" t="s">
        <v>296</v>
      </c>
      <c r="M9" s="18" t="s">
        <v>318</v>
      </c>
      <c r="N9" s="17">
        <f t="shared" si="1"/>
        <v>12</v>
      </c>
      <c r="O9" s="17" t="str">
        <f t="shared" si="2"/>
        <v>Medium</v>
      </c>
      <c r="P9" s="16" t="s">
        <v>51</v>
      </c>
      <c r="Q9" s="18" t="s">
        <v>320</v>
      </c>
      <c r="R9" s="18" t="s">
        <v>320</v>
      </c>
      <c r="S9" s="22"/>
    </row>
    <row r="10" spans="1:19" ht="28.8" x14ac:dyDescent="0.3">
      <c r="A10" s="17"/>
      <c r="B10" s="18" t="s">
        <v>57</v>
      </c>
      <c r="C10" s="21" t="str">
        <f>IFERROR(VLOOKUP($B10,Vendor_Inventory!$A:$N,2,FALSE),"")</f>
        <v>Cloud Infrastructure Provider</v>
      </c>
      <c r="D10" s="17" t="str">
        <f>IFERROR(VLOOKUP($B10,Criticality!$A:$N,11,FALSE),"")</f>
        <v>Low</v>
      </c>
      <c r="E10" s="16" t="s">
        <v>324</v>
      </c>
      <c r="F10" s="22" t="s">
        <v>325</v>
      </c>
      <c r="G10" s="18" t="s">
        <v>318</v>
      </c>
      <c r="H10" s="18" t="s">
        <v>318</v>
      </c>
      <c r="I10" s="17">
        <f t="shared" si="0"/>
        <v>16</v>
      </c>
      <c r="J10" s="22" t="s">
        <v>326</v>
      </c>
      <c r="K10" s="18" t="s">
        <v>296</v>
      </c>
      <c r="L10" s="18" t="s">
        <v>296</v>
      </c>
      <c r="M10" s="18" t="s">
        <v>318</v>
      </c>
      <c r="N10" s="17">
        <f t="shared" si="1"/>
        <v>12</v>
      </c>
      <c r="O10" s="17" t="str">
        <f t="shared" si="2"/>
        <v>Medium</v>
      </c>
      <c r="P10" s="16" t="s">
        <v>65</v>
      </c>
      <c r="Q10" s="18" t="s">
        <v>320</v>
      </c>
      <c r="R10" s="18" t="s">
        <v>320</v>
      </c>
      <c r="S10" s="22"/>
    </row>
    <row r="11" spans="1:19" ht="28.8" x14ac:dyDescent="0.3">
      <c r="A11" s="17"/>
      <c r="B11" s="18" t="s">
        <v>57</v>
      </c>
      <c r="C11" s="21" t="str">
        <f>IFERROR(VLOOKUP($B11,Vendor_Inventory!$A:$N,2,FALSE),"")</f>
        <v>Cloud Infrastructure Provider</v>
      </c>
      <c r="D11" s="17" t="str">
        <f>IFERROR(VLOOKUP($B11,Criticality!$A:$N,11,FALSE),"")</f>
        <v>Low</v>
      </c>
      <c r="E11" s="16" t="s">
        <v>321</v>
      </c>
      <c r="F11" s="22" t="s">
        <v>327</v>
      </c>
      <c r="G11" s="18" t="s">
        <v>318</v>
      </c>
      <c r="H11" s="18" t="s">
        <v>318</v>
      </c>
      <c r="I11" s="17">
        <f t="shared" si="0"/>
        <v>16</v>
      </c>
      <c r="J11" s="22" t="s">
        <v>328</v>
      </c>
      <c r="K11" s="18" t="s">
        <v>296</v>
      </c>
      <c r="L11" s="18" t="s">
        <v>296</v>
      </c>
      <c r="M11" s="18" t="s">
        <v>318</v>
      </c>
      <c r="N11" s="17">
        <f t="shared" si="1"/>
        <v>12</v>
      </c>
      <c r="O11" s="17" t="str">
        <f t="shared" si="2"/>
        <v>Medium</v>
      </c>
      <c r="P11" s="16" t="s">
        <v>65</v>
      </c>
      <c r="Q11" s="18" t="s">
        <v>320</v>
      </c>
      <c r="R11" s="18" t="s">
        <v>320</v>
      </c>
      <c r="S11" s="22"/>
    </row>
    <row r="12" spans="1:19" ht="28.8" x14ac:dyDescent="0.3">
      <c r="A12" s="17"/>
      <c r="B12" s="18" t="s">
        <v>117</v>
      </c>
      <c r="C12" s="21" t="str">
        <f>IFERROR(VLOOKUP($B12,Vendor_Inventory!$A:$N,2,FALSE),"")</f>
        <v>Payment Processing Vendor</v>
      </c>
      <c r="D12" s="17" t="str">
        <f>IFERROR(VLOOKUP($B12,Criticality!$A:$N,11,FALSE),"")</f>
        <v>Low</v>
      </c>
      <c r="E12" s="16" t="s">
        <v>329</v>
      </c>
      <c r="F12" s="22" t="s">
        <v>330</v>
      </c>
      <c r="G12" s="18" t="s">
        <v>318</v>
      </c>
      <c r="H12" s="18" t="s">
        <v>318</v>
      </c>
      <c r="I12" s="17">
        <f t="shared" si="0"/>
        <v>16</v>
      </c>
      <c r="J12" s="22" t="s">
        <v>331</v>
      </c>
      <c r="K12" s="18" t="s">
        <v>296</v>
      </c>
      <c r="L12" s="18" t="s">
        <v>296</v>
      </c>
      <c r="M12" s="18" t="s">
        <v>318</v>
      </c>
      <c r="N12" s="17">
        <f t="shared" si="1"/>
        <v>12</v>
      </c>
      <c r="O12" s="17" t="str">
        <f t="shared" si="2"/>
        <v>Medium</v>
      </c>
      <c r="P12" s="16" t="s">
        <v>104</v>
      </c>
      <c r="Q12" s="18" t="s">
        <v>320</v>
      </c>
      <c r="R12" s="18" t="s">
        <v>320</v>
      </c>
      <c r="S12" s="22"/>
    </row>
    <row r="13" spans="1:19" ht="28.8" x14ac:dyDescent="0.3">
      <c r="A13" s="17"/>
      <c r="B13" s="18" t="s">
        <v>132</v>
      </c>
      <c r="C13" s="21" t="str">
        <f>IFERROR(VLOOKUP($B13,Vendor_Inventory!$A:$N,2,FALSE),"")</f>
        <v>Backup &amp; Recovery Provider</v>
      </c>
      <c r="D13" s="17" t="str">
        <f>IFERROR(VLOOKUP($B13,Criticality!$A:$N,11,FALSE),"")</f>
        <v>Low</v>
      </c>
      <c r="E13" s="16" t="s">
        <v>321</v>
      </c>
      <c r="F13" s="22" t="s">
        <v>332</v>
      </c>
      <c r="G13" s="18" t="s">
        <v>318</v>
      </c>
      <c r="H13" s="18" t="s">
        <v>318</v>
      </c>
      <c r="I13" s="17">
        <f t="shared" si="0"/>
        <v>16</v>
      </c>
      <c r="J13" s="22" t="s">
        <v>333</v>
      </c>
      <c r="K13" s="18" t="s">
        <v>296</v>
      </c>
      <c r="L13" s="18" t="s">
        <v>296</v>
      </c>
      <c r="M13" s="18" t="s">
        <v>318</v>
      </c>
      <c r="N13" s="17">
        <f t="shared" si="1"/>
        <v>12</v>
      </c>
      <c r="O13" s="17" t="str">
        <f t="shared" si="2"/>
        <v>Medium</v>
      </c>
      <c r="P13" s="16" t="s">
        <v>65</v>
      </c>
      <c r="Q13" s="18" t="s">
        <v>320</v>
      </c>
      <c r="R13" s="18" t="s">
        <v>320</v>
      </c>
      <c r="S13" s="22"/>
    </row>
    <row r="14" spans="1:19" ht="28.8" x14ac:dyDescent="0.3">
      <c r="A14" s="17"/>
      <c r="B14" s="18" t="s">
        <v>82</v>
      </c>
      <c r="C14" s="21" t="str">
        <f>IFERROR(VLOOKUP($B14,Vendor_Inventory!$A:$N,2,FALSE),"")</f>
        <v>Identity &amp; Access Management Tool</v>
      </c>
      <c r="D14" s="17" t="str">
        <f>IFERROR(VLOOKUP($B14,Criticality!$A:$N,11,FALSE),"")</f>
        <v>Low</v>
      </c>
      <c r="E14" s="16" t="s">
        <v>324</v>
      </c>
      <c r="F14" s="22" t="s">
        <v>334</v>
      </c>
      <c r="G14" s="18" t="s">
        <v>318</v>
      </c>
      <c r="H14" s="18" t="s">
        <v>318</v>
      </c>
      <c r="I14" s="17">
        <f t="shared" si="0"/>
        <v>16</v>
      </c>
      <c r="J14" s="22" t="s">
        <v>335</v>
      </c>
      <c r="K14" s="18" t="s">
        <v>296</v>
      </c>
      <c r="L14" s="18" t="s">
        <v>296</v>
      </c>
      <c r="M14" s="18" t="s">
        <v>318</v>
      </c>
      <c r="N14" s="17">
        <f t="shared" si="1"/>
        <v>12</v>
      </c>
      <c r="O14" s="17" t="str">
        <f t="shared" si="2"/>
        <v>Medium</v>
      </c>
      <c r="P14" s="16" t="s">
        <v>87</v>
      </c>
      <c r="Q14" s="18" t="s">
        <v>320</v>
      </c>
      <c r="R14" s="18" t="s">
        <v>320</v>
      </c>
      <c r="S14" s="22"/>
    </row>
    <row r="15" spans="1:19" ht="28.8" x14ac:dyDescent="0.3">
      <c r="A15" s="17"/>
      <c r="B15" s="18" t="s">
        <v>92</v>
      </c>
      <c r="C15" s="21" t="str">
        <f>IFERROR(VLOOKUP($B15,Vendor_Inventory!$A:$N,2,FALSE),"")</f>
        <v>Email &amp; Collaboration Platform</v>
      </c>
      <c r="D15" s="17" t="str">
        <f>IFERROR(VLOOKUP($B15,Criticality!$A:$N,11,FALSE),"")</f>
        <v>Low</v>
      </c>
      <c r="E15" s="16" t="s">
        <v>324</v>
      </c>
      <c r="F15" s="22" t="s">
        <v>336</v>
      </c>
      <c r="G15" s="18" t="s">
        <v>318</v>
      </c>
      <c r="H15" s="18" t="s">
        <v>318</v>
      </c>
      <c r="I15" s="17">
        <f t="shared" si="0"/>
        <v>16</v>
      </c>
      <c r="J15" s="22" t="s">
        <v>337</v>
      </c>
      <c r="K15" s="18" t="s">
        <v>296</v>
      </c>
      <c r="L15" s="18" t="s">
        <v>296</v>
      </c>
      <c r="M15" s="18" t="s">
        <v>318</v>
      </c>
      <c r="N15" s="17">
        <f t="shared" si="1"/>
        <v>12</v>
      </c>
      <c r="O15" s="17" t="str">
        <f t="shared" si="2"/>
        <v>Medium</v>
      </c>
      <c r="P15" s="16" t="s">
        <v>65</v>
      </c>
      <c r="Q15" s="18" t="s">
        <v>320</v>
      </c>
      <c r="R15" s="18" t="s">
        <v>320</v>
      </c>
      <c r="S15" s="22"/>
    </row>
    <row r="16" spans="1:19" ht="28.8" x14ac:dyDescent="0.3">
      <c r="A16" s="17"/>
      <c r="B16" s="18" t="s">
        <v>187</v>
      </c>
      <c r="C16" s="21" t="str">
        <f>IFERROR(VLOOKUP($B16,Vendor_Inventory!$A:$N,2,FALSE),"")</f>
        <v>Customer Support Platform</v>
      </c>
      <c r="D16" s="17" t="str">
        <f>IFERROR(VLOOKUP($B16,Criticality!$A:$N,11,FALSE),"")</f>
        <v>Low</v>
      </c>
      <c r="E16" s="16" t="s">
        <v>316</v>
      </c>
      <c r="F16" s="22" t="s">
        <v>338</v>
      </c>
      <c r="G16" s="18" t="s">
        <v>318</v>
      </c>
      <c r="H16" s="18" t="s">
        <v>318</v>
      </c>
      <c r="I16" s="17">
        <f t="shared" si="0"/>
        <v>16</v>
      </c>
      <c r="J16" s="22" t="s">
        <v>339</v>
      </c>
      <c r="K16" s="18" t="s">
        <v>296</v>
      </c>
      <c r="L16" s="18" t="s">
        <v>296</v>
      </c>
      <c r="M16" s="18" t="s">
        <v>318</v>
      </c>
      <c r="N16" s="17">
        <f t="shared" si="1"/>
        <v>12</v>
      </c>
      <c r="O16" s="17" t="str">
        <f t="shared" si="2"/>
        <v>Medium</v>
      </c>
      <c r="P16" s="16" t="s">
        <v>192</v>
      </c>
      <c r="Q16" s="18" t="s">
        <v>320</v>
      </c>
      <c r="R16" s="18" t="s">
        <v>320</v>
      </c>
      <c r="S16" s="22"/>
    </row>
    <row r="17" spans="1:19" x14ac:dyDescent="0.3">
      <c r="A17" s="17"/>
      <c r="B17" s="18" t="s">
        <v>155</v>
      </c>
      <c r="C17" s="21" t="str">
        <f>IFERROR(VLOOKUP($B17,Vendor_Inventory!$A:$N,2,FALSE),"")</f>
        <v>Legal Advisory Firm</v>
      </c>
      <c r="D17" s="17" t="str">
        <f>IFERROR(VLOOKUP($B17,Criticality!$A:$N,11,FALSE),"")</f>
        <v>Low</v>
      </c>
      <c r="E17" s="16" t="s">
        <v>329</v>
      </c>
      <c r="F17" s="22" t="s">
        <v>340</v>
      </c>
      <c r="G17" s="18" t="s">
        <v>318</v>
      </c>
      <c r="H17" s="18" t="s">
        <v>318</v>
      </c>
      <c r="I17" s="17">
        <f t="shared" si="0"/>
        <v>16</v>
      </c>
      <c r="J17" s="22" t="s">
        <v>341</v>
      </c>
      <c r="K17" s="18" t="s">
        <v>296</v>
      </c>
      <c r="L17" s="18" t="s">
        <v>296</v>
      </c>
      <c r="M17" s="18" t="s">
        <v>318</v>
      </c>
      <c r="N17" s="17">
        <f t="shared" si="1"/>
        <v>12</v>
      </c>
      <c r="O17" s="17" t="str">
        <f t="shared" si="2"/>
        <v>Medium</v>
      </c>
      <c r="P17" s="16" t="s">
        <v>162</v>
      </c>
      <c r="Q17" s="18" t="s">
        <v>320</v>
      </c>
      <c r="R17" s="18" t="s">
        <v>320</v>
      </c>
      <c r="S17" s="22"/>
    </row>
    <row r="18" spans="1:19" x14ac:dyDescent="0.3">
      <c r="A18" s="17"/>
      <c r="B18" s="18"/>
      <c r="C18" s="21" t="str">
        <f>IFERROR(VLOOKUP($B18,Vendor_Inventory!$A:$N,2,FALSE),"")</f>
        <v/>
      </c>
      <c r="D18" s="17" t="str">
        <f>IFERROR(VLOOKUP($B18,Criticality!$A:$N,11,FALSE),"")</f>
        <v/>
      </c>
      <c r="E18" s="16"/>
      <c r="F18" s="22"/>
      <c r="G18" s="18"/>
      <c r="H18" s="18"/>
      <c r="I18" s="17" t="str">
        <f t="shared" si="0"/>
        <v/>
      </c>
      <c r="J18" s="22"/>
      <c r="K18" s="18"/>
      <c r="L18" s="18"/>
      <c r="M18" s="18"/>
      <c r="N18" s="17" t="str">
        <f t="shared" si="1"/>
        <v/>
      </c>
      <c r="O18" s="17" t="str">
        <f t="shared" si="2"/>
        <v/>
      </c>
      <c r="P18" s="16"/>
      <c r="Q18" s="18"/>
      <c r="R18" s="18"/>
      <c r="S18" s="22"/>
    </row>
    <row r="19" spans="1:19" x14ac:dyDescent="0.3">
      <c r="A19" s="17"/>
      <c r="B19" s="18"/>
      <c r="C19" s="21" t="str">
        <f>IFERROR(VLOOKUP($B19,Vendor_Inventory!$A:$N,2,FALSE),"")</f>
        <v/>
      </c>
      <c r="D19" s="17" t="str">
        <f>IFERROR(VLOOKUP($B19,Criticality!$A:$N,11,FALSE),"")</f>
        <v/>
      </c>
      <c r="E19" s="16"/>
      <c r="F19" s="22"/>
      <c r="G19" s="18"/>
      <c r="H19" s="18"/>
      <c r="I19" s="17" t="str">
        <f t="shared" si="0"/>
        <v/>
      </c>
      <c r="J19" s="22"/>
      <c r="K19" s="18"/>
      <c r="L19" s="18"/>
      <c r="M19" s="18"/>
      <c r="N19" s="17" t="str">
        <f t="shared" si="1"/>
        <v/>
      </c>
      <c r="O19" s="17" t="str">
        <f t="shared" si="2"/>
        <v/>
      </c>
      <c r="P19" s="16"/>
      <c r="Q19" s="18"/>
      <c r="R19" s="18"/>
      <c r="S19" s="22"/>
    </row>
    <row r="20" spans="1:19" x14ac:dyDescent="0.3">
      <c r="A20" s="17"/>
      <c r="B20" s="18"/>
      <c r="C20" s="21" t="str">
        <f>IFERROR(VLOOKUP($B20,Vendor_Inventory!$A:$N,2,FALSE),"")</f>
        <v/>
      </c>
      <c r="D20" s="17" t="str">
        <f>IFERROR(VLOOKUP($B20,Criticality!$A:$N,11,FALSE),"")</f>
        <v/>
      </c>
      <c r="E20" s="16"/>
      <c r="F20" s="22"/>
      <c r="G20" s="18"/>
      <c r="H20" s="18"/>
      <c r="I20" s="17" t="str">
        <f t="shared" si="0"/>
        <v/>
      </c>
      <c r="J20" s="22"/>
      <c r="K20" s="18"/>
      <c r="L20" s="18"/>
      <c r="M20" s="18"/>
      <c r="N20" s="17" t="str">
        <f t="shared" si="1"/>
        <v/>
      </c>
      <c r="O20" s="17" t="str">
        <f t="shared" si="2"/>
        <v/>
      </c>
      <c r="P20" s="16"/>
      <c r="Q20" s="18"/>
      <c r="R20" s="18"/>
      <c r="S20" s="22"/>
    </row>
    <row r="21" spans="1:19" x14ac:dyDescent="0.3">
      <c r="A21" s="17"/>
      <c r="B21" s="18"/>
      <c r="C21" s="21" t="str">
        <f>IFERROR(VLOOKUP($B21,Vendor_Inventory!$A:$N,2,FALSE),"")</f>
        <v/>
      </c>
      <c r="D21" s="17" t="str">
        <f>IFERROR(VLOOKUP($B21,Criticality!$A:$N,11,FALSE),"")</f>
        <v/>
      </c>
      <c r="E21" s="16"/>
      <c r="F21" s="22"/>
      <c r="G21" s="18"/>
      <c r="H21" s="18"/>
      <c r="I21" s="17" t="str">
        <f t="shared" si="0"/>
        <v/>
      </c>
      <c r="J21" s="22"/>
      <c r="K21" s="18"/>
      <c r="L21" s="18"/>
      <c r="M21" s="18"/>
      <c r="N21" s="17" t="str">
        <f t="shared" si="1"/>
        <v/>
      </c>
      <c r="O21" s="17" t="str">
        <f t="shared" si="2"/>
        <v/>
      </c>
      <c r="P21" s="16"/>
      <c r="Q21" s="18"/>
      <c r="R21" s="18"/>
      <c r="S21" s="22"/>
    </row>
    <row r="22" spans="1:19" x14ac:dyDescent="0.3">
      <c r="A22" s="17"/>
      <c r="B22" s="18"/>
      <c r="C22" s="21" t="str">
        <f>IFERROR(VLOOKUP($B22,Vendor_Inventory!$A:$N,2,FALSE),"")</f>
        <v/>
      </c>
      <c r="D22" s="17" t="str">
        <f>IFERROR(VLOOKUP($B22,Criticality!$A:$N,11,FALSE),"")</f>
        <v/>
      </c>
      <c r="E22" s="16"/>
      <c r="F22" s="22"/>
      <c r="G22" s="18"/>
      <c r="H22" s="18"/>
      <c r="I22" s="17" t="str">
        <f t="shared" si="0"/>
        <v/>
      </c>
      <c r="J22" s="22"/>
      <c r="K22" s="18"/>
      <c r="L22" s="18"/>
      <c r="M22" s="18"/>
      <c r="N22" s="17" t="str">
        <f t="shared" si="1"/>
        <v/>
      </c>
      <c r="O22" s="17" t="str">
        <f t="shared" si="2"/>
        <v/>
      </c>
      <c r="P22" s="16"/>
      <c r="Q22" s="18"/>
      <c r="R22" s="18"/>
      <c r="S22" s="22"/>
    </row>
    <row r="23" spans="1:19" x14ac:dyDescent="0.3">
      <c r="A23" s="17"/>
      <c r="B23" s="18"/>
      <c r="C23" s="21" t="str">
        <f>IFERROR(VLOOKUP($B23,Vendor_Inventory!$A:$N,2,FALSE),"")</f>
        <v/>
      </c>
      <c r="D23" s="17" t="str">
        <f>IFERROR(VLOOKUP($B23,Criticality!$A:$N,11,FALSE),"")</f>
        <v/>
      </c>
      <c r="E23" s="16"/>
      <c r="F23" s="22"/>
      <c r="G23" s="18"/>
      <c r="H23" s="18"/>
      <c r="I23" s="17" t="str">
        <f t="shared" si="0"/>
        <v/>
      </c>
      <c r="J23" s="22"/>
      <c r="K23" s="18"/>
      <c r="L23" s="18"/>
      <c r="M23" s="18"/>
      <c r="N23" s="17" t="str">
        <f t="shared" si="1"/>
        <v/>
      </c>
      <c r="O23" s="17" t="str">
        <f t="shared" si="2"/>
        <v/>
      </c>
      <c r="P23" s="16"/>
      <c r="Q23" s="18"/>
      <c r="R23" s="18"/>
      <c r="S23" s="22"/>
    </row>
    <row r="24" spans="1:19" x14ac:dyDescent="0.3">
      <c r="A24" s="17"/>
      <c r="B24" s="18"/>
      <c r="C24" s="21" t="str">
        <f>IFERROR(VLOOKUP($B24,Vendor_Inventory!$A:$N,2,FALSE),"")</f>
        <v/>
      </c>
      <c r="D24" s="17" t="str">
        <f>IFERROR(VLOOKUP($B24,Criticality!$A:$N,11,FALSE),"")</f>
        <v/>
      </c>
      <c r="E24" s="16"/>
      <c r="F24" s="22"/>
      <c r="G24" s="18"/>
      <c r="H24" s="18"/>
      <c r="I24" s="17" t="str">
        <f t="shared" si="0"/>
        <v/>
      </c>
      <c r="J24" s="22"/>
      <c r="K24" s="18"/>
      <c r="L24" s="18"/>
      <c r="M24" s="18"/>
      <c r="N24" s="17" t="str">
        <f t="shared" si="1"/>
        <v/>
      </c>
      <c r="O24" s="17" t="str">
        <f t="shared" si="2"/>
        <v/>
      </c>
      <c r="P24" s="16"/>
      <c r="Q24" s="18"/>
      <c r="R24" s="18"/>
      <c r="S24" s="22"/>
    </row>
    <row r="25" spans="1:19" x14ac:dyDescent="0.3">
      <c r="A25" s="17"/>
      <c r="B25" s="18"/>
      <c r="C25" s="21" t="str">
        <f>IFERROR(VLOOKUP($B25,Vendor_Inventory!$A:$N,2,FALSE),"")</f>
        <v/>
      </c>
      <c r="D25" s="17" t="str">
        <f>IFERROR(VLOOKUP($B25,Criticality!$A:$N,11,FALSE),"")</f>
        <v/>
      </c>
      <c r="E25" s="16"/>
      <c r="F25" s="22"/>
      <c r="G25" s="18"/>
      <c r="H25" s="18"/>
      <c r="I25" s="17" t="str">
        <f t="shared" si="0"/>
        <v/>
      </c>
      <c r="J25" s="22"/>
      <c r="K25" s="18"/>
      <c r="L25" s="18"/>
      <c r="M25" s="18"/>
      <c r="N25" s="17" t="str">
        <f t="shared" si="1"/>
        <v/>
      </c>
      <c r="O25" s="17" t="str">
        <f t="shared" si="2"/>
        <v/>
      </c>
      <c r="P25" s="16"/>
      <c r="Q25" s="18"/>
      <c r="R25" s="18"/>
      <c r="S25" s="22"/>
    </row>
    <row r="26" spans="1:19" x14ac:dyDescent="0.3">
      <c r="A26" s="17"/>
      <c r="B26" s="18"/>
      <c r="C26" s="21" t="str">
        <f>IFERROR(VLOOKUP($B26,Vendor_Inventory!$A:$N,2,FALSE),"")</f>
        <v/>
      </c>
      <c r="D26" s="17" t="str">
        <f>IFERROR(VLOOKUP($B26,Criticality!$A:$N,11,FALSE),"")</f>
        <v/>
      </c>
      <c r="E26" s="16"/>
      <c r="F26" s="22"/>
      <c r="G26" s="18"/>
      <c r="H26" s="18"/>
      <c r="I26" s="17" t="str">
        <f t="shared" si="0"/>
        <v/>
      </c>
      <c r="J26" s="22"/>
      <c r="K26" s="18"/>
      <c r="L26" s="18"/>
      <c r="M26" s="18"/>
      <c r="N26" s="17" t="str">
        <f t="shared" si="1"/>
        <v/>
      </c>
      <c r="O26" s="17" t="str">
        <f t="shared" si="2"/>
        <v/>
      </c>
      <c r="P26" s="16"/>
      <c r="Q26" s="18"/>
      <c r="R26" s="18"/>
      <c r="S26" s="22"/>
    </row>
    <row r="27" spans="1:19" x14ac:dyDescent="0.3">
      <c r="A27" s="17"/>
      <c r="B27" s="18"/>
      <c r="C27" s="21" t="str">
        <f>IFERROR(VLOOKUP($B27,Vendor_Inventory!$A:$N,2,FALSE),"")</f>
        <v/>
      </c>
      <c r="D27" s="17" t="str">
        <f>IFERROR(VLOOKUP($B27,Criticality!$A:$N,11,FALSE),"")</f>
        <v/>
      </c>
      <c r="E27" s="16"/>
      <c r="F27" s="22"/>
      <c r="G27" s="18"/>
      <c r="H27" s="18"/>
      <c r="I27" s="17" t="str">
        <f t="shared" si="0"/>
        <v/>
      </c>
      <c r="J27" s="22"/>
      <c r="K27" s="18"/>
      <c r="L27" s="18"/>
      <c r="M27" s="18"/>
      <c r="N27" s="17" t="str">
        <f t="shared" si="1"/>
        <v/>
      </c>
      <c r="O27" s="17" t="str">
        <f t="shared" si="2"/>
        <v/>
      </c>
      <c r="P27" s="16"/>
      <c r="Q27" s="18"/>
      <c r="R27" s="18"/>
      <c r="S27" s="22"/>
    </row>
    <row r="28" spans="1:19" x14ac:dyDescent="0.3">
      <c r="A28" s="17"/>
      <c r="B28" s="18"/>
      <c r="C28" s="21" t="str">
        <f>IFERROR(VLOOKUP($B28,Vendor_Inventory!$A:$N,2,FALSE),"")</f>
        <v/>
      </c>
      <c r="D28" s="17" t="str">
        <f>IFERROR(VLOOKUP($B28,Criticality!$A:$N,11,FALSE),"")</f>
        <v/>
      </c>
      <c r="E28" s="16"/>
      <c r="F28" s="22"/>
      <c r="G28" s="18"/>
      <c r="H28" s="18"/>
      <c r="I28" s="17" t="str">
        <f t="shared" si="0"/>
        <v/>
      </c>
      <c r="J28" s="22"/>
      <c r="K28" s="18"/>
      <c r="L28" s="18"/>
      <c r="M28" s="18"/>
      <c r="N28" s="17" t="str">
        <f t="shared" si="1"/>
        <v/>
      </c>
      <c r="O28" s="17" t="str">
        <f t="shared" si="2"/>
        <v/>
      </c>
      <c r="P28" s="16"/>
      <c r="Q28" s="18"/>
      <c r="R28" s="18"/>
      <c r="S28" s="22"/>
    </row>
    <row r="29" spans="1:19" x14ac:dyDescent="0.3">
      <c r="A29" s="17"/>
      <c r="B29" s="18"/>
      <c r="C29" s="21" t="str">
        <f>IFERROR(VLOOKUP($B29,Vendor_Inventory!$A:$N,2,FALSE),"")</f>
        <v/>
      </c>
      <c r="D29" s="17" t="str">
        <f>IFERROR(VLOOKUP($B29,Criticality!$A:$N,11,FALSE),"")</f>
        <v/>
      </c>
      <c r="E29" s="16"/>
      <c r="F29" s="22"/>
      <c r="G29" s="18"/>
      <c r="H29" s="18"/>
      <c r="I29" s="17" t="str">
        <f t="shared" si="0"/>
        <v/>
      </c>
      <c r="J29" s="22"/>
      <c r="K29" s="18"/>
      <c r="L29" s="18"/>
      <c r="M29" s="18"/>
      <c r="N29" s="17" t="str">
        <f t="shared" si="1"/>
        <v/>
      </c>
      <c r="O29" s="17" t="str">
        <f t="shared" si="2"/>
        <v/>
      </c>
      <c r="P29" s="16"/>
      <c r="Q29" s="18"/>
      <c r="R29" s="18"/>
      <c r="S29" s="22"/>
    </row>
    <row r="30" spans="1:19" x14ac:dyDescent="0.3">
      <c r="A30" s="17"/>
      <c r="B30" s="18"/>
      <c r="C30" s="21" t="str">
        <f>IFERROR(VLOOKUP($B30,Vendor_Inventory!$A:$N,2,FALSE),"")</f>
        <v/>
      </c>
      <c r="D30" s="17" t="str">
        <f>IFERROR(VLOOKUP($B30,Criticality!$A:$N,11,FALSE),"")</f>
        <v/>
      </c>
      <c r="E30" s="16"/>
      <c r="F30" s="22"/>
      <c r="G30" s="18"/>
      <c r="H30" s="18"/>
      <c r="I30" s="17" t="str">
        <f t="shared" si="0"/>
        <v/>
      </c>
      <c r="J30" s="22"/>
      <c r="K30" s="18"/>
      <c r="L30" s="18"/>
      <c r="M30" s="18"/>
      <c r="N30" s="17" t="str">
        <f t="shared" si="1"/>
        <v/>
      </c>
      <c r="O30" s="17" t="str">
        <f t="shared" si="2"/>
        <v/>
      </c>
      <c r="P30" s="16"/>
      <c r="Q30" s="18"/>
      <c r="R30" s="18"/>
      <c r="S30" s="22"/>
    </row>
    <row r="31" spans="1:19" x14ac:dyDescent="0.3">
      <c r="A31" s="17"/>
      <c r="B31" s="18"/>
      <c r="C31" s="21" t="str">
        <f>IFERROR(VLOOKUP($B31,Vendor_Inventory!$A:$N,2,FALSE),"")</f>
        <v/>
      </c>
      <c r="D31" s="17" t="str">
        <f>IFERROR(VLOOKUP($B31,Criticality!$A:$N,11,FALSE),"")</f>
        <v/>
      </c>
      <c r="E31" s="16"/>
      <c r="F31" s="22"/>
      <c r="G31" s="18"/>
      <c r="H31" s="18"/>
      <c r="I31" s="17" t="str">
        <f t="shared" si="0"/>
        <v/>
      </c>
      <c r="J31" s="22"/>
      <c r="K31" s="18"/>
      <c r="L31" s="18"/>
      <c r="M31" s="18"/>
      <c r="N31" s="17" t="str">
        <f t="shared" si="1"/>
        <v/>
      </c>
      <c r="O31" s="17" t="str">
        <f t="shared" si="2"/>
        <v/>
      </c>
      <c r="P31" s="16"/>
      <c r="Q31" s="18"/>
      <c r="R31" s="18"/>
      <c r="S31" s="22"/>
    </row>
    <row r="32" spans="1:19" x14ac:dyDescent="0.3">
      <c r="A32" s="17"/>
      <c r="B32" s="18"/>
      <c r="C32" s="21" t="str">
        <f>IFERROR(VLOOKUP($B32,Vendor_Inventory!$A:$N,2,FALSE),"")</f>
        <v/>
      </c>
      <c r="D32" s="17" t="str">
        <f>IFERROR(VLOOKUP($B32,Criticality!$A:$N,11,FALSE),"")</f>
        <v/>
      </c>
      <c r="E32" s="16"/>
      <c r="F32" s="22"/>
      <c r="G32" s="18"/>
      <c r="H32" s="18"/>
      <c r="I32" s="17" t="str">
        <f t="shared" si="0"/>
        <v/>
      </c>
      <c r="J32" s="22"/>
      <c r="K32" s="18"/>
      <c r="L32" s="18"/>
      <c r="M32" s="18"/>
      <c r="N32" s="17" t="str">
        <f t="shared" si="1"/>
        <v/>
      </c>
      <c r="O32" s="17" t="str">
        <f t="shared" si="2"/>
        <v/>
      </c>
      <c r="P32" s="16"/>
      <c r="Q32" s="18"/>
      <c r="R32" s="18"/>
      <c r="S32" s="22"/>
    </row>
    <row r="33" spans="1:19" x14ac:dyDescent="0.3">
      <c r="A33" s="17"/>
      <c r="B33" s="18"/>
      <c r="C33" s="21" t="str">
        <f>IFERROR(VLOOKUP($B33,Vendor_Inventory!$A:$N,2,FALSE),"")</f>
        <v/>
      </c>
      <c r="D33" s="17" t="str">
        <f>IFERROR(VLOOKUP($B33,Criticality!$A:$N,11,FALSE),"")</f>
        <v/>
      </c>
      <c r="E33" s="16"/>
      <c r="F33" s="22"/>
      <c r="G33" s="18"/>
      <c r="H33" s="18"/>
      <c r="I33" s="17" t="str">
        <f t="shared" si="0"/>
        <v/>
      </c>
      <c r="J33" s="22"/>
      <c r="K33" s="18"/>
      <c r="L33" s="18"/>
      <c r="M33" s="18"/>
      <c r="N33" s="17" t="str">
        <f t="shared" si="1"/>
        <v/>
      </c>
      <c r="O33" s="17" t="str">
        <f t="shared" si="2"/>
        <v/>
      </c>
      <c r="P33" s="16"/>
      <c r="Q33" s="18"/>
      <c r="R33" s="18"/>
      <c r="S33" s="22"/>
    </row>
    <row r="34" spans="1:19" x14ac:dyDescent="0.3">
      <c r="A34" s="17"/>
      <c r="B34" s="18"/>
      <c r="C34" s="21" t="str">
        <f>IFERROR(VLOOKUP($B34,Vendor_Inventory!$A:$N,2,FALSE),"")</f>
        <v/>
      </c>
      <c r="D34" s="17" t="str">
        <f>IFERROR(VLOOKUP($B34,Criticality!$A:$N,11,FALSE),"")</f>
        <v/>
      </c>
      <c r="E34" s="16"/>
      <c r="F34" s="22"/>
      <c r="G34" s="18"/>
      <c r="H34" s="18"/>
      <c r="I34" s="17" t="str">
        <f t="shared" si="0"/>
        <v/>
      </c>
      <c r="J34" s="22"/>
      <c r="K34" s="18"/>
      <c r="L34" s="18"/>
      <c r="M34" s="18"/>
      <c r="N34" s="17" t="str">
        <f t="shared" si="1"/>
        <v/>
      </c>
      <c r="O34" s="17" t="str">
        <f t="shared" si="2"/>
        <v/>
      </c>
      <c r="P34" s="16"/>
      <c r="Q34" s="18"/>
      <c r="R34" s="18"/>
      <c r="S34" s="22"/>
    </row>
    <row r="35" spans="1:19" x14ac:dyDescent="0.3">
      <c r="A35" s="17"/>
      <c r="B35" s="18"/>
      <c r="C35" s="21" t="str">
        <f>IFERROR(VLOOKUP($B35,Vendor_Inventory!$A:$N,2,FALSE),"")</f>
        <v/>
      </c>
      <c r="D35" s="17" t="str">
        <f>IFERROR(VLOOKUP($B35,Criticality!$A:$N,11,FALSE),"")</f>
        <v/>
      </c>
      <c r="E35" s="16"/>
      <c r="F35" s="22"/>
      <c r="G35" s="18"/>
      <c r="H35" s="18"/>
      <c r="I35" s="17" t="str">
        <f t="shared" si="0"/>
        <v/>
      </c>
      <c r="J35" s="22"/>
      <c r="K35" s="18"/>
      <c r="L35" s="18"/>
      <c r="M35" s="18"/>
      <c r="N35" s="17" t="str">
        <f t="shared" si="1"/>
        <v/>
      </c>
      <c r="O35" s="17" t="str">
        <f t="shared" si="2"/>
        <v/>
      </c>
      <c r="P35" s="16"/>
      <c r="Q35" s="18"/>
      <c r="R35" s="18"/>
      <c r="S35" s="22"/>
    </row>
    <row r="36" spans="1:19" x14ac:dyDescent="0.3">
      <c r="A36" s="17"/>
      <c r="B36" s="18"/>
      <c r="C36" s="21" t="str">
        <f>IFERROR(VLOOKUP($B36,Vendor_Inventory!$A:$N,2,FALSE),"")</f>
        <v/>
      </c>
      <c r="D36" s="17" t="str">
        <f>IFERROR(VLOOKUP($B36,Criticality!$A:$N,11,FALSE),"")</f>
        <v/>
      </c>
      <c r="E36" s="16"/>
      <c r="F36" s="22"/>
      <c r="G36" s="18"/>
      <c r="H36" s="18"/>
      <c r="I36" s="17" t="str">
        <f t="shared" si="0"/>
        <v/>
      </c>
      <c r="J36" s="22"/>
      <c r="K36" s="18"/>
      <c r="L36" s="18"/>
      <c r="M36" s="18"/>
      <c r="N36" s="17" t="str">
        <f t="shared" si="1"/>
        <v/>
      </c>
      <c r="O36" s="17" t="str">
        <f t="shared" si="2"/>
        <v/>
      </c>
      <c r="P36" s="16"/>
      <c r="Q36" s="18"/>
      <c r="R36" s="18"/>
      <c r="S36" s="22"/>
    </row>
    <row r="37" spans="1:19" x14ac:dyDescent="0.3">
      <c r="A37" s="17"/>
      <c r="B37" s="18"/>
      <c r="C37" s="21" t="str">
        <f>IFERROR(VLOOKUP($B37,Vendor_Inventory!$A:$N,2,FALSE),"")</f>
        <v/>
      </c>
      <c r="D37" s="17" t="str">
        <f>IFERROR(VLOOKUP($B37,Criticality!$A:$N,11,FALSE),"")</f>
        <v/>
      </c>
      <c r="E37" s="16"/>
      <c r="F37" s="22"/>
      <c r="G37" s="18"/>
      <c r="H37" s="18"/>
      <c r="I37" s="17" t="str">
        <f t="shared" si="0"/>
        <v/>
      </c>
      <c r="J37" s="22"/>
      <c r="K37" s="18"/>
      <c r="L37" s="18"/>
      <c r="M37" s="18"/>
      <c r="N37" s="17" t="str">
        <f t="shared" si="1"/>
        <v/>
      </c>
      <c r="O37" s="17" t="str">
        <f t="shared" si="2"/>
        <v/>
      </c>
      <c r="P37" s="16"/>
      <c r="Q37" s="18"/>
      <c r="R37" s="18"/>
      <c r="S37" s="22"/>
    </row>
    <row r="38" spans="1:19" x14ac:dyDescent="0.3">
      <c r="A38" s="17"/>
      <c r="B38" s="18"/>
      <c r="C38" s="21" t="str">
        <f>IFERROR(VLOOKUP($B38,Vendor_Inventory!$A:$N,2,FALSE),"")</f>
        <v/>
      </c>
      <c r="D38" s="17" t="str">
        <f>IFERROR(VLOOKUP($B38,Criticality!$A:$N,11,FALSE),"")</f>
        <v/>
      </c>
      <c r="E38" s="16"/>
      <c r="F38" s="22"/>
      <c r="G38" s="18"/>
      <c r="H38" s="18"/>
      <c r="I38" s="17" t="str">
        <f t="shared" si="0"/>
        <v/>
      </c>
      <c r="J38" s="22"/>
      <c r="K38" s="18"/>
      <c r="L38" s="18"/>
      <c r="M38" s="18"/>
      <c r="N38" s="17" t="str">
        <f t="shared" si="1"/>
        <v/>
      </c>
      <c r="O38" s="17" t="str">
        <f t="shared" si="2"/>
        <v/>
      </c>
      <c r="P38" s="16"/>
      <c r="Q38" s="18"/>
      <c r="R38" s="18"/>
      <c r="S38" s="22"/>
    </row>
    <row r="39" spans="1:19" x14ac:dyDescent="0.3">
      <c r="A39" s="17"/>
      <c r="B39" s="18"/>
      <c r="C39" s="21" t="str">
        <f>IFERROR(VLOOKUP($B39,Vendor_Inventory!$A:$N,2,FALSE),"")</f>
        <v/>
      </c>
      <c r="D39" s="17" t="str">
        <f>IFERROR(VLOOKUP($B39,Criticality!$A:$N,11,FALSE),"")</f>
        <v/>
      </c>
      <c r="E39" s="16"/>
      <c r="F39" s="22"/>
      <c r="G39" s="18"/>
      <c r="H39" s="18"/>
      <c r="I39" s="17" t="str">
        <f t="shared" si="0"/>
        <v/>
      </c>
      <c r="J39" s="22"/>
      <c r="K39" s="18"/>
      <c r="L39" s="18"/>
      <c r="M39" s="18"/>
      <c r="N39" s="17" t="str">
        <f t="shared" si="1"/>
        <v/>
      </c>
      <c r="O39" s="17" t="str">
        <f t="shared" si="2"/>
        <v/>
      </c>
      <c r="P39" s="16"/>
      <c r="Q39" s="18"/>
      <c r="R39" s="18"/>
      <c r="S39" s="22"/>
    </row>
    <row r="40" spans="1:19" x14ac:dyDescent="0.3">
      <c r="A40" s="17"/>
      <c r="B40" s="18"/>
      <c r="C40" s="21" t="str">
        <f>IFERROR(VLOOKUP($B40,Vendor_Inventory!$A:$N,2,FALSE),"")</f>
        <v/>
      </c>
      <c r="D40" s="17" t="str">
        <f>IFERROR(VLOOKUP($B40,Criticality!$A:$N,11,FALSE),"")</f>
        <v/>
      </c>
      <c r="E40" s="16"/>
      <c r="F40" s="22"/>
      <c r="G40" s="18"/>
      <c r="H40" s="18"/>
      <c r="I40" s="17" t="str">
        <f t="shared" si="0"/>
        <v/>
      </c>
      <c r="J40" s="22"/>
      <c r="K40" s="18"/>
      <c r="L40" s="18"/>
      <c r="M40" s="18"/>
      <c r="N40" s="17" t="str">
        <f t="shared" si="1"/>
        <v/>
      </c>
      <c r="O40" s="17" t="str">
        <f t="shared" si="2"/>
        <v/>
      </c>
      <c r="P40" s="16"/>
      <c r="Q40" s="18"/>
      <c r="R40" s="18"/>
      <c r="S40" s="22"/>
    </row>
    <row r="41" spans="1:19" x14ac:dyDescent="0.3">
      <c r="A41" s="17"/>
      <c r="B41" s="18"/>
      <c r="C41" s="21" t="str">
        <f>IFERROR(VLOOKUP($B41,Vendor_Inventory!$A:$N,2,FALSE),"")</f>
        <v/>
      </c>
      <c r="D41" s="17" t="str">
        <f>IFERROR(VLOOKUP($B41,Criticality!$A:$N,11,FALSE),"")</f>
        <v/>
      </c>
      <c r="E41" s="16"/>
      <c r="F41" s="22"/>
      <c r="G41" s="18"/>
      <c r="H41" s="18"/>
      <c r="I41" s="17" t="str">
        <f t="shared" si="0"/>
        <v/>
      </c>
      <c r="J41" s="22"/>
      <c r="K41" s="18"/>
      <c r="L41" s="18"/>
      <c r="M41" s="18"/>
      <c r="N41" s="17" t="str">
        <f t="shared" si="1"/>
        <v/>
      </c>
      <c r="O41" s="17" t="str">
        <f t="shared" si="2"/>
        <v/>
      </c>
      <c r="P41" s="16"/>
      <c r="Q41" s="18"/>
      <c r="R41" s="18"/>
      <c r="S41" s="22"/>
    </row>
    <row r="42" spans="1:19" x14ac:dyDescent="0.3">
      <c r="A42" s="17"/>
      <c r="B42" s="18"/>
      <c r="C42" s="21" t="str">
        <f>IFERROR(VLOOKUP($B42,Vendor_Inventory!$A:$N,2,FALSE),"")</f>
        <v/>
      </c>
      <c r="D42" s="17" t="str">
        <f>IFERROR(VLOOKUP($B42,Criticality!$A:$N,11,FALSE),"")</f>
        <v/>
      </c>
      <c r="E42" s="16"/>
      <c r="F42" s="22"/>
      <c r="G42" s="18"/>
      <c r="H42" s="18"/>
      <c r="I42" s="17" t="str">
        <f t="shared" si="0"/>
        <v/>
      </c>
      <c r="J42" s="22"/>
      <c r="K42" s="18"/>
      <c r="L42" s="18"/>
      <c r="M42" s="18"/>
      <c r="N42" s="17" t="str">
        <f t="shared" si="1"/>
        <v/>
      </c>
      <c r="O42" s="17" t="str">
        <f t="shared" si="2"/>
        <v/>
      </c>
      <c r="P42" s="16"/>
      <c r="Q42" s="18"/>
      <c r="R42" s="18"/>
      <c r="S42" s="22"/>
    </row>
    <row r="43" spans="1:19" x14ac:dyDescent="0.3">
      <c r="A43" s="17"/>
      <c r="B43" s="18"/>
      <c r="C43" s="21" t="str">
        <f>IFERROR(VLOOKUP($B43,Vendor_Inventory!$A:$N,2,FALSE),"")</f>
        <v/>
      </c>
      <c r="D43" s="17" t="str">
        <f>IFERROR(VLOOKUP($B43,Criticality!$A:$N,11,FALSE),"")</f>
        <v/>
      </c>
      <c r="E43" s="16"/>
      <c r="F43" s="22"/>
      <c r="G43" s="18"/>
      <c r="H43" s="18"/>
      <c r="I43" s="17" t="str">
        <f t="shared" si="0"/>
        <v/>
      </c>
      <c r="J43" s="22"/>
      <c r="K43" s="18"/>
      <c r="L43" s="18"/>
      <c r="M43" s="18"/>
      <c r="N43" s="17" t="str">
        <f t="shared" si="1"/>
        <v/>
      </c>
      <c r="O43" s="17" t="str">
        <f t="shared" si="2"/>
        <v/>
      </c>
      <c r="P43" s="16"/>
      <c r="Q43" s="18"/>
      <c r="R43" s="18"/>
      <c r="S43" s="22"/>
    </row>
    <row r="44" spans="1:19" x14ac:dyDescent="0.3">
      <c r="A44" s="17"/>
      <c r="B44" s="18"/>
      <c r="C44" s="21" t="str">
        <f>IFERROR(VLOOKUP($B44,Vendor_Inventory!$A:$N,2,FALSE),"")</f>
        <v/>
      </c>
      <c r="D44" s="17" t="str">
        <f>IFERROR(VLOOKUP($B44,Criticality!$A:$N,11,FALSE),"")</f>
        <v/>
      </c>
      <c r="E44" s="16"/>
      <c r="F44" s="22"/>
      <c r="G44" s="18"/>
      <c r="H44" s="18"/>
      <c r="I44" s="17" t="str">
        <f t="shared" si="0"/>
        <v/>
      </c>
      <c r="J44" s="22"/>
      <c r="K44" s="18"/>
      <c r="L44" s="18"/>
      <c r="M44" s="18"/>
      <c r="N44" s="17" t="str">
        <f t="shared" si="1"/>
        <v/>
      </c>
      <c r="O44" s="17" t="str">
        <f t="shared" si="2"/>
        <v/>
      </c>
      <c r="P44" s="16"/>
      <c r="Q44" s="18"/>
      <c r="R44" s="18"/>
      <c r="S44" s="22"/>
    </row>
    <row r="45" spans="1:19" x14ac:dyDescent="0.3">
      <c r="A45" s="17"/>
      <c r="B45" s="18"/>
      <c r="C45" s="21" t="str">
        <f>IFERROR(VLOOKUP($B45,Vendor_Inventory!$A:$N,2,FALSE),"")</f>
        <v/>
      </c>
      <c r="D45" s="17" t="str">
        <f>IFERROR(VLOOKUP($B45,Criticality!$A:$N,11,FALSE),"")</f>
        <v/>
      </c>
      <c r="E45" s="16"/>
      <c r="F45" s="22"/>
      <c r="G45" s="18"/>
      <c r="H45" s="18"/>
      <c r="I45" s="17" t="str">
        <f t="shared" si="0"/>
        <v/>
      </c>
      <c r="J45" s="22"/>
      <c r="K45" s="18"/>
      <c r="L45" s="18"/>
      <c r="M45" s="18"/>
      <c r="N45" s="17" t="str">
        <f t="shared" si="1"/>
        <v/>
      </c>
      <c r="O45" s="17" t="str">
        <f t="shared" si="2"/>
        <v/>
      </c>
      <c r="P45" s="16"/>
      <c r="Q45" s="18"/>
      <c r="R45" s="18"/>
      <c r="S45" s="22"/>
    </row>
    <row r="46" spans="1:19" x14ac:dyDescent="0.3">
      <c r="A46" s="17"/>
      <c r="B46" s="18"/>
      <c r="C46" s="21" t="str">
        <f>IFERROR(VLOOKUP($B46,Vendor_Inventory!$A:$N,2,FALSE),"")</f>
        <v/>
      </c>
      <c r="D46" s="17" t="str">
        <f>IFERROR(VLOOKUP($B46,Criticality!$A:$N,11,FALSE),"")</f>
        <v/>
      </c>
      <c r="E46" s="16"/>
      <c r="F46" s="22"/>
      <c r="G46" s="18"/>
      <c r="H46" s="18"/>
      <c r="I46" s="17" t="str">
        <f t="shared" si="0"/>
        <v/>
      </c>
      <c r="J46" s="22"/>
      <c r="K46" s="18"/>
      <c r="L46" s="18"/>
      <c r="M46" s="18"/>
      <c r="N46" s="17" t="str">
        <f t="shared" si="1"/>
        <v/>
      </c>
      <c r="O46" s="17" t="str">
        <f t="shared" si="2"/>
        <v/>
      </c>
      <c r="P46" s="16"/>
      <c r="Q46" s="18"/>
      <c r="R46" s="18"/>
      <c r="S46" s="22"/>
    </row>
    <row r="47" spans="1:19" x14ac:dyDescent="0.3">
      <c r="A47" s="17"/>
      <c r="B47" s="18"/>
      <c r="C47" s="21" t="str">
        <f>IFERROR(VLOOKUP($B47,Vendor_Inventory!$A:$N,2,FALSE),"")</f>
        <v/>
      </c>
      <c r="D47" s="17" t="str">
        <f>IFERROR(VLOOKUP($B47,Criticality!$A:$N,11,FALSE),"")</f>
        <v/>
      </c>
      <c r="E47" s="16"/>
      <c r="F47" s="22"/>
      <c r="G47" s="18"/>
      <c r="H47" s="18"/>
      <c r="I47" s="17" t="str">
        <f t="shared" si="0"/>
        <v/>
      </c>
      <c r="J47" s="22"/>
      <c r="K47" s="18"/>
      <c r="L47" s="18"/>
      <c r="M47" s="18"/>
      <c r="N47" s="17" t="str">
        <f t="shared" si="1"/>
        <v/>
      </c>
      <c r="O47" s="17" t="str">
        <f t="shared" si="2"/>
        <v/>
      </c>
      <c r="P47" s="16"/>
      <c r="Q47" s="18"/>
      <c r="R47" s="18"/>
      <c r="S47" s="22"/>
    </row>
    <row r="48" spans="1:19" x14ac:dyDescent="0.3">
      <c r="A48" s="17"/>
      <c r="B48" s="18"/>
      <c r="C48" s="21" t="str">
        <f>IFERROR(VLOOKUP($B48,Vendor_Inventory!$A:$N,2,FALSE),"")</f>
        <v/>
      </c>
      <c r="D48" s="17" t="str">
        <f>IFERROR(VLOOKUP($B48,Criticality!$A:$N,11,FALSE),"")</f>
        <v/>
      </c>
      <c r="E48" s="16"/>
      <c r="F48" s="22"/>
      <c r="G48" s="18"/>
      <c r="H48" s="18"/>
      <c r="I48" s="17" t="str">
        <f t="shared" si="0"/>
        <v/>
      </c>
      <c r="J48" s="22"/>
      <c r="K48" s="18"/>
      <c r="L48" s="18"/>
      <c r="M48" s="18"/>
      <c r="N48" s="17" t="str">
        <f t="shared" si="1"/>
        <v/>
      </c>
      <c r="O48" s="17" t="str">
        <f t="shared" si="2"/>
        <v/>
      </c>
      <c r="P48" s="16"/>
      <c r="Q48" s="18"/>
      <c r="R48" s="18"/>
      <c r="S48" s="22"/>
    </row>
    <row r="49" spans="1:19" x14ac:dyDescent="0.3">
      <c r="A49" s="17"/>
      <c r="B49" s="18"/>
      <c r="C49" s="21" t="str">
        <f>IFERROR(VLOOKUP($B49,Vendor_Inventory!$A:$N,2,FALSE),"")</f>
        <v/>
      </c>
      <c r="D49" s="17" t="str">
        <f>IFERROR(VLOOKUP($B49,Criticality!$A:$N,11,FALSE),"")</f>
        <v/>
      </c>
      <c r="E49" s="16"/>
      <c r="F49" s="22"/>
      <c r="G49" s="18"/>
      <c r="H49" s="18"/>
      <c r="I49" s="17" t="str">
        <f t="shared" si="0"/>
        <v/>
      </c>
      <c r="J49" s="22"/>
      <c r="K49" s="18"/>
      <c r="L49" s="18"/>
      <c r="M49" s="18"/>
      <c r="N49" s="17" t="str">
        <f t="shared" si="1"/>
        <v/>
      </c>
      <c r="O49" s="17" t="str">
        <f t="shared" si="2"/>
        <v/>
      </c>
      <c r="P49" s="16"/>
      <c r="Q49" s="18"/>
      <c r="R49" s="18"/>
      <c r="S49" s="22"/>
    </row>
    <row r="50" spans="1:19" x14ac:dyDescent="0.3">
      <c r="A50" s="17"/>
      <c r="B50" s="18"/>
      <c r="C50" s="21" t="str">
        <f>IFERROR(VLOOKUP($B50,Vendor_Inventory!$A:$N,2,FALSE),"")</f>
        <v/>
      </c>
      <c r="D50" s="17" t="str">
        <f>IFERROR(VLOOKUP($B50,Criticality!$A:$N,11,FALSE),"")</f>
        <v/>
      </c>
      <c r="E50" s="16"/>
      <c r="F50" s="22"/>
      <c r="G50" s="18"/>
      <c r="H50" s="18"/>
      <c r="I50" s="17" t="str">
        <f t="shared" si="0"/>
        <v/>
      </c>
      <c r="J50" s="22"/>
      <c r="K50" s="18"/>
      <c r="L50" s="18"/>
      <c r="M50" s="18"/>
      <c r="N50" s="17" t="str">
        <f t="shared" si="1"/>
        <v/>
      </c>
      <c r="O50" s="17" t="str">
        <f t="shared" si="2"/>
        <v/>
      </c>
      <c r="P50" s="16"/>
      <c r="Q50" s="18"/>
      <c r="R50" s="18"/>
      <c r="S50" s="22"/>
    </row>
    <row r="51" spans="1:19" x14ac:dyDescent="0.3">
      <c r="A51" s="17"/>
      <c r="B51" s="18"/>
      <c r="C51" s="21" t="str">
        <f>IFERROR(VLOOKUP($B51,Vendor_Inventory!$A:$N,2,FALSE),"")</f>
        <v/>
      </c>
      <c r="D51" s="17" t="str">
        <f>IFERROR(VLOOKUP($B51,Criticality!$A:$N,11,FALSE),"")</f>
        <v/>
      </c>
      <c r="E51" s="16"/>
      <c r="F51" s="22"/>
      <c r="G51" s="18"/>
      <c r="H51" s="18"/>
      <c r="I51" s="17" t="str">
        <f t="shared" si="0"/>
        <v/>
      </c>
      <c r="J51" s="22"/>
      <c r="K51" s="18"/>
      <c r="L51" s="18"/>
      <c r="M51" s="18"/>
      <c r="N51" s="17" t="str">
        <f t="shared" si="1"/>
        <v/>
      </c>
      <c r="O51" s="17" t="str">
        <f t="shared" si="2"/>
        <v/>
      </c>
      <c r="P51" s="16"/>
      <c r="Q51" s="18"/>
      <c r="R51" s="18"/>
      <c r="S51" s="22"/>
    </row>
    <row r="52" spans="1:19" x14ac:dyDescent="0.3">
      <c r="A52" s="17"/>
      <c r="B52" s="18"/>
      <c r="C52" s="21" t="str">
        <f>IFERROR(VLOOKUP($B52,Vendor_Inventory!$A:$N,2,FALSE),"")</f>
        <v/>
      </c>
      <c r="D52" s="17" t="str">
        <f>IFERROR(VLOOKUP($B52,Criticality!$A:$N,11,FALSE),"")</f>
        <v/>
      </c>
      <c r="E52" s="16"/>
      <c r="F52" s="22"/>
      <c r="G52" s="18"/>
      <c r="H52" s="18"/>
      <c r="I52" s="17" t="str">
        <f t="shared" si="0"/>
        <v/>
      </c>
      <c r="J52" s="22"/>
      <c r="K52" s="18"/>
      <c r="L52" s="18"/>
      <c r="M52" s="18"/>
      <c r="N52" s="17" t="str">
        <f t="shared" si="1"/>
        <v/>
      </c>
      <c r="O52" s="17" t="str">
        <f t="shared" si="2"/>
        <v/>
      </c>
      <c r="P52" s="16"/>
      <c r="Q52" s="18"/>
      <c r="R52" s="18"/>
      <c r="S52" s="22"/>
    </row>
    <row r="53" spans="1:19" x14ac:dyDescent="0.3">
      <c r="A53" s="17"/>
      <c r="B53" s="18"/>
      <c r="C53" s="21" t="str">
        <f>IFERROR(VLOOKUP($B53,Vendor_Inventory!$A:$N,2,FALSE),"")</f>
        <v/>
      </c>
      <c r="D53" s="17" t="str">
        <f>IFERROR(VLOOKUP($B53,Criticality!$A:$N,11,FALSE),"")</f>
        <v/>
      </c>
      <c r="E53" s="16"/>
      <c r="F53" s="22"/>
      <c r="G53" s="18"/>
      <c r="H53" s="18"/>
      <c r="I53" s="17" t="str">
        <f t="shared" si="0"/>
        <v/>
      </c>
      <c r="J53" s="22"/>
      <c r="K53" s="18"/>
      <c r="L53" s="18"/>
      <c r="M53" s="18"/>
      <c r="N53" s="17" t="str">
        <f t="shared" si="1"/>
        <v/>
      </c>
      <c r="O53" s="17" t="str">
        <f t="shared" si="2"/>
        <v/>
      </c>
      <c r="P53" s="16"/>
      <c r="Q53" s="18"/>
      <c r="R53" s="18"/>
      <c r="S53" s="22"/>
    </row>
    <row r="54" spans="1:19" x14ac:dyDescent="0.3">
      <c r="A54" s="17"/>
      <c r="B54" s="18"/>
      <c r="C54" s="21" t="str">
        <f>IFERROR(VLOOKUP($B54,Vendor_Inventory!$A:$N,2,FALSE),"")</f>
        <v/>
      </c>
      <c r="D54" s="17" t="str">
        <f>IFERROR(VLOOKUP($B54,Criticality!$A:$N,11,FALSE),"")</f>
        <v/>
      </c>
      <c r="E54" s="16"/>
      <c r="F54" s="22"/>
      <c r="G54" s="18"/>
      <c r="H54" s="18"/>
      <c r="I54" s="17" t="str">
        <f t="shared" si="0"/>
        <v/>
      </c>
      <c r="J54" s="22"/>
      <c r="K54" s="18"/>
      <c r="L54" s="18"/>
      <c r="M54" s="18"/>
      <c r="N54" s="17" t="str">
        <f t="shared" si="1"/>
        <v/>
      </c>
      <c r="O54" s="17" t="str">
        <f t="shared" si="2"/>
        <v/>
      </c>
      <c r="P54" s="16"/>
      <c r="Q54" s="18"/>
      <c r="R54" s="18"/>
      <c r="S54" s="22"/>
    </row>
    <row r="55" spans="1:19" x14ac:dyDescent="0.3">
      <c r="A55" s="17"/>
      <c r="B55" s="18"/>
      <c r="C55" s="21" t="str">
        <f>IFERROR(VLOOKUP($B55,Vendor_Inventory!$A:$N,2,FALSE),"")</f>
        <v/>
      </c>
      <c r="D55" s="17" t="str">
        <f>IFERROR(VLOOKUP($B55,Criticality!$A:$N,11,FALSE),"")</f>
        <v/>
      </c>
      <c r="E55" s="16"/>
      <c r="F55" s="22"/>
      <c r="G55" s="18"/>
      <c r="H55" s="18"/>
      <c r="I55" s="17" t="str">
        <f t="shared" si="0"/>
        <v/>
      </c>
      <c r="J55" s="22"/>
      <c r="K55" s="18"/>
      <c r="L55" s="18"/>
      <c r="M55" s="18"/>
      <c r="N55" s="17" t="str">
        <f t="shared" si="1"/>
        <v/>
      </c>
      <c r="O55" s="17" t="str">
        <f t="shared" si="2"/>
        <v/>
      </c>
      <c r="P55" s="16"/>
      <c r="Q55" s="18"/>
      <c r="R55" s="18"/>
      <c r="S55" s="22"/>
    </row>
    <row r="56" spans="1:19" x14ac:dyDescent="0.3">
      <c r="A56" s="17"/>
      <c r="B56" s="18"/>
      <c r="C56" s="21" t="str">
        <f>IFERROR(VLOOKUP($B56,Vendor_Inventory!$A:$N,2,FALSE),"")</f>
        <v/>
      </c>
      <c r="D56" s="17" t="str">
        <f>IFERROR(VLOOKUP($B56,Criticality!$A:$N,11,FALSE),"")</f>
        <v/>
      </c>
      <c r="E56" s="16"/>
      <c r="F56" s="22"/>
      <c r="G56" s="18"/>
      <c r="H56" s="18"/>
      <c r="I56" s="17" t="str">
        <f t="shared" si="0"/>
        <v/>
      </c>
      <c r="J56" s="22"/>
      <c r="K56" s="18"/>
      <c r="L56" s="18"/>
      <c r="M56" s="18"/>
      <c r="N56" s="17" t="str">
        <f t="shared" si="1"/>
        <v/>
      </c>
      <c r="O56" s="17" t="str">
        <f t="shared" si="2"/>
        <v/>
      </c>
      <c r="P56" s="16"/>
      <c r="Q56" s="18"/>
      <c r="R56" s="18"/>
      <c r="S56" s="22"/>
    </row>
    <row r="57" spans="1:19" x14ac:dyDescent="0.3">
      <c r="A57" s="17"/>
      <c r="B57" s="18"/>
      <c r="C57" s="21" t="str">
        <f>IFERROR(VLOOKUP($B57,Vendor_Inventory!$A:$N,2,FALSE),"")</f>
        <v/>
      </c>
      <c r="D57" s="17" t="str">
        <f>IFERROR(VLOOKUP($B57,Criticality!$A:$N,11,FALSE),"")</f>
        <v/>
      </c>
      <c r="E57" s="16"/>
      <c r="F57" s="22"/>
      <c r="G57" s="18"/>
      <c r="H57" s="18"/>
      <c r="I57" s="17" t="str">
        <f t="shared" si="0"/>
        <v/>
      </c>
      <c r="J57" s="22"/>
      <c r="K57" s="18"/>
      <c r="L57" s="18"/>
      <c r="M57" s="18"/>
      <c r="N57" s="17" t="str">
        <f t="shared" si="1"/>
        <v/>
      </c>
      <c r="O57" s="17" t="str">
        <f t="shared" si="2"/>
        <v/>
      </c>
      <c r="P57" s="16"/>
      <c r="Q57" s="18"/>
      <c r="R57" s="18"/>
      <c r="S57" s="22"/>
    </row>
    <row r="58" spans="1:19" x14ac:dyDescent="0.3">
      <c r="A58" s="17"/>
      <c r="B58" s="18"/>
      <c r="C58" s="21" t="str">
        <f>IFERROR(VLOOKUP($B58,Vendor_Inventory!$A:$N,2,FALSE),"")</f>
        <v/>
      </c>
      <c r="D58" s="17" t="str">
        <f>IFERROR(VLOOKUP($B58,Criticality!$A:$N,11,FALSE),"")</f>
        <v/>
      </c>
      <c r="E58" s="16"/>
      <c r="F58" s="22"/>
      <c r="G58" s="18"/>
      <c r="H58" s="18"/>
      <c r="I58" s="17" t="str">
        <f t="shared" si="0"/>
        <v/>
      </c>
      <c r="J58" s="22"/>
      <c r="K58" s="18"/>
      <c r="L58" s="18"/>
      <c r="M58" s="18"/>
      <c r="N58" s="17" t="str">
        <f t="shared" si="1"/>
        <v/>
      </c>
      <c r="O58" s="17" t="str">
        <f t="shared" si="2"/>
        <v/>
      </c>
      <c r="P58" s="16"/>
      <c r="Q58" s="18"/>
      <c r="R58" s="18"/>
      <c r="S58" s="22"/>
    </row>
    <row r="59" spans="1:19" x14ac:dyDescent="0.3">
      <c r="A59" s="17"/>
      <c r="B59" s="18"/>
      <c r="C59" s="21" t="str">
        <f>IFERROR(VLOOKUP($B59,Vendor_Inventory!$A:$N,2,FALSE),"")</f>
        <v/>
      </c>
      <c r="D59" s="17" t="str">
        <f>IFERROR(VLOOKUP($B59,Criticality!$A:$N,11,FALSE),"")</f>
        <v/>
      </c>
      <c r="E59" s="16"/>
      <c r="F59" s="22"/>
      <c r="G59" s="18"/>
      <c r="H59" s="18"/>
      <c r="I59" s="17" t="str">
        <f t="shared" si="0"/>
        <v/>
      </c>
      <c r="J59" s="22"/>
      <c r="K59" s="18"/>
      <c r="L59" s="18"/>
      <c r="M59" s="18"/>
      <c r="N59" s="17" t="str">
        <f t="shared" si="1"/>
        <v/>
      </c>
      <c r="O59" s="17" t="str">
        <f t="shared" si="2"/>
        <v/>
      </c>
      <c r="P59" s="16"/>
      <c r="Q59" s="18"/>
      <c r="R59" s="18"/>
      <c r="S59" s="22"/>
    </row>
    <row r="60" spans="1:19" x14ac:dyDescent="0.3">
      <c r="A60" s="17"/>
      <c r="B60" s="18"/>
      <c r="C60" s="21" t="str">
        <f>IFERROR(VLOOKUP($B60,Vendor_Inventory!$A:$N,2,FALSE),"")</f>
        <v/>
      </c>
      <c r="D60" s="17" t="str">
        <f>IFERROR(VLOOKUP($B60,Criticality!$A:$N,11,FALSE),"")</f>
        <v/>
      </c>
      <c r="E60" s="16"/>
      <c r="F60" s="22"/>
      <c r="G60" s="18"/>
      <c r="H60" s="18"/>
      <c r="I60" s="17" t="str">
        <f t="shared" si="0"/>
        <v/>
      </c>
      <c r="J60" s="22"/>
      <c r="K60" s="18"/>
      <c r="L60" s="18"/>
      <c r="M60" s="18"/>
      <c r="N60" s="17" t="str">
        <f t="shared" si="1"/>
        <v/>
      </c>
      <c r="O60" s="17" t="str">
        <f t="shared" si="2"/>
        <v/>
      </c>
      <c r="P60" s="16"/>
      <c r="Q60" s="18"/>
      <c r="R60" s="18"/>
      <c r="S60" s="22"/>
    </row>
    <row r="61" spans="1:19" x14ac:dyDescent="0.3">
      <c r="A61" s="17"/>
      <c r="B61" s="18"/>
      <c r="C61" s="21" t="str">
        <f>IFERROR(VLOOKUP($B61,Vendor_Inventory!$A:$N,2,FALSE),"")</f>
        <v/>
      </c>
      <c r="D61" s="17" t="str">
        <f>IFERROR(VLOOKUP($B61,Criticality!$A:$N,11,FALSE),"")</f>
        <v/>
      </c>
      <c r="E61" s="16"/>
      <c r="F61" s="22"/>
      <c r="G61" s="18"/>
      <c r="H61" s="18"/>
      <c r="I61" s="17" t="str">
        <f t="shared" si="0"/>
        <v/>
      </c>
      <c r="J61" s="22"/>
      <c r="K61" s="18"/>
      <c r="L61" s="18"/>
      <c r="M61" s="18"/>
      <c r="N61" s="17" t="str">
        <f t="shared" si="1"/>
        <v/>
      </c>
      <c r="O61" s="17" t="str">
        <f t="shared" si="2"/>
        <v/>
      </c>
      <c r="P61" s="16"/>
      <c r="Q61" s="18"/>
      <c r="R61" s="18"/>
      <c r="S61" s="22"/>
    </row>
    <row r="62" spans="1:19" x14ac:dyDescent="0.3">
      <c r="A62" s="17"/>
      <c r="B62" s="18"/>
      <c r="C62" s="21" t="str">
        <f>IFERROR(VLOOKUP($B62,Vendor_Inventory!$A:$N,2,FALSE),"")</f>
        <v/>
      </c>
      <c r="D62" s="17" t="str">
        <f>IFERROR(VLOOKUP($B62,Criticality!$A:$N,11,FALSE),"")</f>
        <v/>
      </c>
      <c r="E62" s="16"/>
      <c r="F62" s="22"/>
      <c r="G62" s="18"/>
      <c r="H62" s="18"/>
      <c r="I62" s="17" t="str">
        <f t="shared" si="0"/>
        <v/>
      </c>
      <c r="J62" s="22"/>
      <c r="K62" s="18"/>
      <c r="L62" s="18"/>
      <c r="M62" s="18"/>
      <c r="N62" s="17" t="str">
        <f t="shared" si="1"/>
        <v/>
      </c>
      <c r="O62" s="17" t="str">
        <f t="shared" si="2"/>
        <v/>
      </c>
      <c r="P62" s="16"/>
      <c r="Q62" s="18"/>
      <c r="R62" s="18"/>
      <c r="S62" s="22"/>
    </row>
    <row r="63" spans="1:19" x14ac:dyDescent="0.3">
      <c r="A63" s="17"/>
      <c r="B63" s="18"/>
      <c r="C63" s="21" t="str">
        <f>IFERROR(VLOOKUP($B63,Vendor_Inventory!$A:$N,2,FALSE),"")</f>
        <v/>
      </c>
      <c r="D63" s="17" t="str">
        <f>IFERROR(VLOOKUP($B63,Criticality!$A:$N,11,FALSE),"")</f>
        <v/>
      </c>
      <c r="E63" s="16"/>
      <c r="F63" s="22"/>
      <c r="G63" s="18"/>
      <c r="H63" s="18"/>
      <c r="I63" s="17" t="str">
        <f t="shared" si="0"/>
        <v/>
      </c>
      <c r="J63" s="22"/>
      <c r="K63" s="18"/>
      <c r="L63" s="18"/>
      <c r="M63" s="18"/>
      <c r="N63" s="17" t="str">
        <f t="shared" si="1"/>
        <v/>
      </c>
      <c r="O63" s="17" t="str">
        <f t="shared" si="2"/>
        <v/>
      </c>
      <c r="P63" s="16"/>
      <c r="Q63" s="18"/>
      <c r="R63" s="18"/>
      <c r="S63" s="22"/>
    </row>
    <row r="64" spans="1:19" x14ac:dyDescent="0.3">
      <c r="A64" s="17"/>
      <c r="B64" s="18"/>
      <c r="C64" s="21" t="str">
        <f>IFERROR(VLOOKUP($B64,Vendor_Inventory!$A:$N,2,FALSE),"")</f>
        <v/>
      </c>
      <c r="D64" s="17" t="str">
        <f>IFERROR(VLOOKUP($B64,Criticality!$A:$N,11,FALSE),"")</f>
        <v/>
      </c>
      <c r="E64" s="16"/>
      <c r="F64" s="22"/>
      <c r="G64" s="18"/>
      <c r="H64" s="18"/>
      <c r="I64" s="17" t="str">
        <f t="shared" si="0"/>
        <v/>
      </c>
      <c r="J64" s="22"/>
      <c r="K64" s="18"/>
      <c r="L64" s="18"/>
      <c r="M64" s="18"/>
      <c r="N64" s="17" t="str">
        <f t="shared" si="1"/>
        <v/>
      </c>
      <c r="O64" s="17" t="str">
        <f t="shared" si="2"/>
        <v/>
      </c>
      <c r="P64" s="16"/>
      <c r="Q64" s="18"/>
      <c r="R64" s="18"/>
      <c r="S64" s="22"/>
    </row>
    <row r="65" spans="1:19" x14ac:dyDescent="0.3">
      <c r="A65" s="17"/>
      <c r="B65" s="18"/>
      <c r="C65" s="21" t="str">
        <f>IFERROR(VLOOKUP($B65,Vendor_Inventory!$A:$N,2,FALSE),"")</f>
        <v/>
      </c>
      <c r="D65" s="17" t="str">
        <f>IFERROR(VLOOKUP($B65,Criticality!$A:$N,11,FALSE),"")</f>
        <v/>
      </c>
      <c r="E65" s="16"/>
      <c r="F65" s="22"/>
      <c r="G65" s="18"/>
      <c r="H65" s="18"/>
      <c r="I65" s="17" t="str">
        <f t="shared" si="0"/>
        <v/>
      </c>
      <c r="J65" s="22"/>
      <c r="K65" s="18"/>
      <c r="L65" s="18"/>
      <c r="M65" s="18"/>
      <c r="N65" s="17" t="str">
        <f t="shared" si="1"/>
        <v/>
      </c>
      <c r="O65" s="17" t="str">
        <f t="shared" si="2"/>
        <v/>
      </c>
      <c r="P65" s="16"/>
      <c r="Q65" s="18"/>
      <c r="R65" s="18"/>
      <c r="S65" s="22"/>
    </row>
    <row r="66" spans="1:19" x14ac:dyDescent="0.3">
      <c r="A66" s="17"/>
      <c r="B66" s="18"/>
      <c r="C66" s="21" t="str">
        <f>IFERROR(VLOOKUP($B66,Vendor_Inventory!$A:$N,2,FALSE),"")</f>
        <v/>
      </c>
      <c r="D66" s="17" t="str">
        <f>IFERROR(VLOOKUP($B66,Criticality!$A:$N,11,FALSE),"")</f>
        <v/>
      </c>
      <c r="E66" s="16"/>
      <c r="F66" s="22"/>
      <c r="G66" s="18"/>
      <c r="H66" s="18"/>
      <c r="I66" s="17" t="str">
        <f t="shared" si="0"/>
        <v/>
      </c>
      <c r="J66" s="22"/>
      <c r="K66" s="18"/>
      <c r="L66" s="18"/>
      <c r="M66" s="18"/>
      <c r="N66" s="17" t="str">
        <f t="shared" si="1"/>
        <v/>
      </c>
      <c r="O66" s="17" t="str">
        <f t="shared" si="2"/>
        <v/>
      </c>
      <c r="P66" s="16"/>
      <c r="Q66" s="18"/>
      <c r="R66" s="18"/>
      <c r="S66" s="22"/>
    </row>
    <row r="67" spans="1:19" x14ac:dyDescent="0.3">
      <c r="A67" s="17"/>
      <c r="B67" s="18"/>
      <c r="C67" s="21" t="str">
        <f>IFERROR(VLOOKUP($B67,Vendor_Inventory!$A:$N,2,FALSE),"")</f>
        <v/>
      </c>
      <c r="D67" s="17" t="str">
        <f>IFERROR(VLOOKUP($B67,Criticality!$A:$N,11,FALSE),"")</f>
        <v/>
      </c>
      <c r="E67" s="16"/>
      <c r="F67" s="22"/>
      <c r="G67" s="18"/>
      <c r="H67" s="18"/>
      <c r="I67" s="17" t="str">
        <f t="shared" si="0"/>
        <v/>
      </c>
      <c r="J67" s="22"/>
      <c r="K67" s="18"/>
      <c r="L67" s="18"/>
      <c r="M67" s="18"/>
      <c r="N67" s="17" t="str">
        <f t="shared" si="1"/>
        <v/>
      </c>
      <c r="O67" s="17" t="str">
        <f t="shared" si="2"/>
        <v/>
      </c>
      <c r="P67" s="16"/>
      <c r="Q67" s="18"/>
      <c r="R67" s="18"/>
      <c r="S67" s="22"/>
    </row>
    <row r="68" spans="1:19" x14ac:dyDescent="0.3">
      <c r="A68" s="17"/>
      <c r="B68" s="18"/>
      <c r="C68" s="21" t="str">
        <f>IFERROR(VLOOKUP($B68,Vendor_Inventory!$A:$N,2,FALSE),"")</f>
        <v/>
      </c>
      <c r="D68" s="17" t="str">
        <f>IFERROR(VLOOKUP($B68,Criticality!$A:$N,11,FALSE),"")</f>
        <v/>
      </c>
      <c r="E68" s="16"/>
      <c r="F68" s="22"/>
      <c r="G68" s="18"/>
      <c r="H68" s="18"/>
      <c r="I68" s="17" t="str">
        <f t="shared" si="0"/>
        <v/>
      </c>
      <c r="J68" s="22"/>
      <c r="K68" s="18"/>
      <c r="L68" s="18"/>
      <c r="M68" s="18"/>
      <c r="N68" s="17" t="str">
        <f t="shared" si="1"/>
        <v/>
      </c>
      <c r="O68" s="17" t="str">
        <f t="shared" si="2"/>
        <v/>
      </c>
      <c r="P68" s="16"/>
      <c r="Q68" s="18"/>
      <c r="R68" s="18"/>
      <c r="S68" s="22"/>
    </row>
    <row r="69" spans="1:19" x14ac:dyDescent="0.3">
      <c r="A69" s="17"/>
      <c r="B69" s="18"/>
      <c r="C69" s="21" t="str">
        <f>IFERROR(VLOOKUP($B69,Vendor_Inventory!$A:$N,2,FALSE),"")</f>
        <v/>
      </c>
      <c r="D69" s="17" t="str">
        <f>IFERROR(VLOOKUP($B69,Criticality!$A:$N,11,FALSE),"")</f>
        <v/>
      </c>
      <c r="E69" s="16"/>
      <c r="F69" s="22"/>
      <c r="G69" s="18"/>
      <c r="H69" s="18"/>
      <c r="I69" s="17" t="str">
        <f t="shared" si="0"/>
        <v/>
      </c>
      <c r="J69" s="22"/>
      <c r="K69" s="18"/>
      <c r="L69" s="18"/>
      <c r="M69" s="18"/>
      <c r="N69" s="17" t="str">
        <f t="shared" si="1"/>
        <v/>
      </c>
      <c r="O69" s="17" t="str">
        <f t="shared" si="2"/>
        <v/>
      </c>
      <c r="P69" s="16"/>
      <c r="Q69" s="18"/>
      <c r="R69" s="18"/>
      <c r="S69" s="22"/>
    </row>
    <row r="70" spans="1:19" x14ac:dyDescent="0.3">
      <c r="A70" s="17"/>
      <c r="B70" s="18"/>
      <c r="C70" s="21" t="str">
        <f>IFERROR(VLOOKUP($B70,Vendor_Inventory!$A:$N,2,FALSE),"")</f>
        <v/>
      </c>
      <c r="D70" s="17" t="str">
        <f>IFERROR(VLOOKUP($B70,Criticality!$A:$N,11,FALSE),"")</f>
        <v/>
      </c>
      <c r="E70" s="16"/>
      <c r="F70" s="22"/>
      <c r="G70" s="18"/>
      <c r="H70" s="18"/>
      <c r="I70" s="17" t="str">
        <f t="shared" si="0"/>
        <v/>
      </c>
      <c r="J70" s="22"/>
      <c r="K70" s="18"/>
      <c r="L70" s="18"/>
      <c r="M70" s="18"/>
      <c r="N70" s="17" t="str">
        <f t="shared" si="1"/>
        <v/>
      </c>
      <c r="O70" s="17" t="str">
        <f t="shared" si="2"/>
        <v/>
      </c>
      <c r="P70" s="16"/>
      <c r="Q70" s="18"/>
      <c r="R70" s="18"/>
      <c r="S70" s="22"/>
    </row>
    <row r="71" spans="1:19" x14ac:dyDescent="0.3">
      <c r="A71" s="17"/>
      <c r="B71" s="18"/>
      <c r="C71" s="21" t="str">
        <f>IFERROR(VLOOKUP($B71,Vendor_Inventory!$A:$N,2,FALSE),"")</f>
        <v/>
      </c>
      <c r="D71" s="17" t="str">
        <f>IFERROR(VLOOKUP($B71,Criticality!$A:$N,11,FALSE),"")</f>
        <v/>
      </c>
      <c r="E71" s="16"/>
      <c r="F71" s="22"/>
      <c r="G71" s="18"/>
      <c r="H71" s="18"/>
      <c r="I71" s="17" t="str">
        <f t="shared" si="0"/>
        <v/>
      </c>
      <c r="J71" s="22"/>
      <c r="K71" s="18"/>
      <c r="L71" s="18"/>
      <c r="M71" s="18"/>
      <c r="N71" s="17" t="str">
        <f t="shared" si="1"/>
        <v/>
      </c>
      <c r="O71" s="17" t="str">
        <f t="shared" si="2"/>
        <v/>
      </c>
      <c r="P71" s="16"/>
      <c r="Q71" s="18"/>
      <c r="R71" s="18"/>
      <c r="S71" s="22"/>
    </row>
    <row r="72" spans="1:19" x14ac:dyDescent="0.3">
      <c r="A72" s="17"/>
      <c r="B72" s="18"/>
      <c r="C72" s="21" t="str">
        <f>IFERROR(VLOOKUP($B72,Vendor_Inventory!$A:$N,2,FALSE),"")</f>
        <v/>
      </c>
      <c r="D72" s="17" t="str">
        <f>IFERROR(VLOOKUP($B72,Criticality!$A:$N,11,FALSE),"")</f>
        <v/>
      </c>
      <c r="E72" s="16"/>
      <c r="F72" s="22"/>
      <c r="G72" s="18"/>
      <c r="H72" s="18"/>
      <c r="I72" s="17" t="str">
        <f t="shared" ref="I72:I135" si="3">IF(OR($G72="", $H72=""),"", $G72*$H72)</f>
        <v/>
      </c>
      <c r="J72" s="22"/>
      <c r="K72" s="18"/>
      <c r="L72" s="18"/>
      <c r="M72" s="18"/>
      <c r="N72" s="17" t="str">
        <f t="shared" ref="N72:N135" si="4">IF(OR($L72="", $M72=""),"", $L72*$M72)</f>
        <v/>
      </c>
      <c r="O72" s="17" t="str">
        <f t="shared" ref="O72:O135" si="5">IF($N72="","",IF($N72&gt;=16,"High",IF($N72&gt;=9,"Medium","Low")))</f>
        <v/>
      </c>
      <c r="P72" s="16"/>
      <c r="Q72" s="18"/>
      <c r="R72" s="18"/>
      <c r="S72" s="22"/>
    </row>
    <row r="73" spans="1:19" x14ac:dyDescent="0.3">
      <c r="A73" s="17"/>
      <c r="B73" s="18"/>
      <c r="C73" s="21" t="str">
        <f>IFERROR(VLOOKUP($B73,Vendor_Inventory!$A:$N,2,FALSE),"")</f>
        <v/>
      </c>
      <c r="D73" s="17" t="str">
        <f>IFERROR(VLOOKUP($B73,Criticality!$A:$N,11,FALSE),"")</f>
        <v/>
      </c>
      <c r="E73" s="16"/>
      <c r="F73" s="22"/>
      <c r="G73" s="18"/>
      <c r="H73" s="18"/>
      <c r="I73" s="17" t="str">
        <f t="shared" si="3"/>
        <v/>
      </c>
      <c r="J73" s="22"/>
      <c r="K73" s="18"/>
      <c r="L73" s="18"/>
      <c r="M73" s="18"/>
      <c r="N73" s="17" t="str">
        <f t="shared" si="4"/>
        <v/>
      </c>
      <c r="O73" s="17" t="str">
        <f t="shared" si="5"/>
        <v/>
      </c>
      <c r="P73" s="16"/>
      <c r="Q73" s="18"/>
      <c r="R73" s="18"/>
      <c r="S73" s="22"/>
    </row>
    <row r="74" spans="1:19" x14ac:dyDescent="0.3">
      <c r="A74" s="17"/>
      <c r="B74" s="18"/>
      <c r="C74" s="21" t="str">
        <f>IFERROR(VLOOKUP($B74,Vendor_Inventory!$A:$N,2,FALSE),"")</f>
        <v/>
      </c>
      <c r="D74" s="17" t="str">
        <f>IFERROR(VLOOKUP($B74,Criticality!$A:$N,11,FALSE),"")</f>
        <v/>
      </c>
      <c r="E74" s="16"/>
      <c r="F74" s="22"/>
      <c r="G74" s="18"/>
      <c r="H74" s="18"/>
      <c r="I74" s="17" t="str">
        <f t="shared" si="3"/>
        <v/>
      </c>
      <c r="J74" s="22"/>
      <c r="K74" s="18"/>
      <c r="L74" s="18"/>
      <c r="M74" s="18"/>
      <c r="N74" s="17" t="str">
        <f t="shared" si="4"/>
        <v/>
      </c>
      <c r="O74" s="17" t="str">
        <f t="shared" si="5"/>
        <v/>
      </c>
      <c r="P74" s="16"/>
      <c r="Q74" s="18"/>
      <c r="R74" s="18"/>
      <c r="S74" s="22"/>
    </row>
    <row r="75" spans="1:19" x14ac:dyDescent="0.3">
      <c r="A75" s="17"/>
      <c r="B75" s="18"/>
      <c r="C75" s="21" t="str">
        <f>IFERROR(VLOOKUP($B75,Vendor_Inventory!$A:$N,2,FALSE),"")</f>
        <v/>
      </c>
      <c r="D75" s="17" t="str">
        <f>IFERROR(VLOOKUP($B75,Criticality!$A:$N,11,FALSE),"")</f>
        <v/>
      </c>
      <c r="E75" s="16"/>
      <c r="F75" s="22"/>
      <c r="G75" s="18"/>
      <c r="H75" s="18"/>
      <c r="I75" s="17" t="str">
        <f t="shared" si="3"/>
        <v/>
      </c>
      <c r="J75" s="22"/>
      <c r="K75" s="18"/>
      <c r="L75" s="18"/>
      <c r="M75" s="18"/>
      <c r="N75" s="17" t="str">
        <f t="shared" si="4"/>
        <v/>
      </c>
      <c r="O75" s="17" t="str">
        <f t="shared" si="5"/>
        <v/>
      </c>
      <c r="P75" s="16"/>
      <c r="Q75" s="18"/>
      <c r="R75" s="18"/>
      <c r="S75" s="22"/>
    </row>
    <row r="76" spans="1:19" x14ac:dyDescent="0.3">
      <c r="A76" s="17"/>
      <c r="B76" s="18"/>
      <c r="C76" s="21" t="str">
        <f>IFERROR(VLOOKUP($B76,Vendor_Inventory!$A:$N,2,FALSE),"")</f>
        <v/>
      </c>
      <c r="D76" s="17" t="str">
        <f>IFERROR(VLOOKUP($B76,Criticality!$A:$N,11,FALSE),"")</f>
        <v/>
      </c>
      <c r="E76" s="16"/>
      <c r="F76" s="22"/>
      <c r="G76" s="18"/>
      <c r="H76" s="18"/>
      <c r="I76" s="17" t="str">
        <f t="shared" si="3"/>
        <v/>
      </c>
      <c r="J76" s="22"/>
      <c r="K76" s="18"/>
      <c r="L76" s="18"/>
      <c r="M76" s="18"/>
      <c r="N76" s="17" t="str">
        <f t="shared" si="4"/>
        <v/>
      </c>
      <c r="O76" s="17" t="str">
        <f t="shared" si="5"/>
        <v/>
      </c>
      <c r="P76" s="16"/>
      <c r="Q76" s="18"/>
      <c r="R76" s="18"/>
      <c r="S76" s="22"/>
    </row>
    <row r="77" spans="1:19" x14ac:dyDescent="0.3">
      <c r="A77" s="17"/>
      <c r="B77" s="18"/>
      <c r="C77" s="21" t="str">
        <f>IFERROR(VLOOKUP($B77,Vendor_Inventory!$A:$N,2,FALSE),"")</f>
        <v/>
      </c>
      <c r="D77" s="17" t="str">
        <f>IFERROR(VLOOKUP($B77,Criticality!$A:$N,11,FALSE),"")</f>
        <v/>
      </c>
      <c r="E77" s="16"/>
      <c r="F77" s="22"/>
      <c r="G77" s="18"/>
      <c r="H77" s="18"/>
      <c r="I77" s="17" t="str">
        <f t="shared" si="3"/>
        <v/>
      </c>
      <c r="J77" s="22"/>
      <c r="K77" s="18"/>
      <c r="L77" s="18"/>
      <c r="M77" s="18"/>
      <c r="N77" s="17" t="str">
        <f t="shared" si="4"/>
        <v/>
      </c>
      <c r="O77" s="17" t="str">
        <f t="shared" si="5"/>
        <v/>
      </c>
      <c r="P77" s="16"/>
      <c r="Q77" s="18"/>
      <c r="R77" s="18"/>
      <c r="S77" s="22"/>
    </row>
    <row r="78" spans="1:19" x14ac:dyDescent="0.3">
      <c r="A78" s="17"/>
      <c r="B78" s="18"/>
      <c r="C78" s="21" t="str">
        <f>IFERROR(VLOOKUP($B78,Vendor_Inventory!$A:$N,2,FALSE),"")</f>
        <v/>
      </c>
      <c r="D78" s="17" t="str">
        <f>IFERROR(VLOOKUP($B78,Criticality!$A:$N,11,FALSE),"")</f>
        <v/>
      </c>
      <c r="E78" s="16"/>
      <c r="F78" s="22"/>
      <c r="G78" s="18"/>
      <c r="H78" s="18"/>
      <c r="I78" s="17" t="str">
        <f t="shared" si="3"/>
        <v/>
      </c>
      <c r="J78" s="22"/>
      <c r="K78" s="18"/>
      <c r="L78" s="18"/>
      <c r="M78" s="18"/>
      <c r="N78" s="17" t="str">
        <f t="shared" si="4"/>
        <v/>
      </c>
      <c r="O78" s="17" t="str">
        <f t="shared" si="5"/>
        <v/>
      </c>
      <c r="P78" s="16"/>
      <c r="Q78" s="18"/>
      <c r="R78" s="18"/>
      <c r="S78" s="22"/>
    </row>
    <row r="79" spans="1:19" x14ac:dyDescent="0.3">
      <c r="A79" s="17"/>
      <c r="B79" s="18"/>
      <c r="C79" s="21" t="str">
        <f>IFERROR(VLOOKUP($B79,Vendor_Inventory!$A:$N,2,FALSE),"")</f>
        <v/>
      </c>
      <c r="D79" s="17" t="str">
        <f>IFERROR(VLOOKUP($B79,Criticality!$A:$N,11,FALSE),"")</f>
        <v/>
      </c>
      <c r="E79" s="16"/>
      <c r="F79" s="22"/>
      <c r="G79" s="18"/>
      <c r="H79" s="18"/>
      <c r="I79" s="17" t="str">
        <f t="shared" si="3"/>
        <v/>
      </c>
      <c r="J79" s="22"/>
      <c r="K79" s="18"/>
      <c r="L79" s="18"/>
      <c r="M79" s="18"/>
      <c r="N79" s="17" t="str">
        <f t="shared" si="4"/>
        <v/>
      </c>
      <c r="O79" s="17" t="str">
        <f t="shared" si="5"/>
        <v/>
      </c>
      <c r="P79" s="16"/>
      <c r="Q79" s="18"/>
      <c r="R79" s="18"/>
      <c r="S79" s="22"/>
    </row>
    <row r="80" spans="1:19" x14ac:dyDescent="0.3">
      <c r="A80" s="17"/>
      <c r="B80" s="18"/>
      <c r="C80" s="21" t="str">
        <f>IFERROR(VLOOKUP($B80,Vendor_Inventory!$A:$N,2,FALSE),"")</f>
        <v/>
      </c>
      <c r="D80" s="17" t="str">
        <f>IFERROR(VLOOKUP($B80,Criticality!$A:$N,11,FALSE),"")</f>
        <v/>
      </c>
      <c r="E80" s="16"/>
      <c r="F80" s="22"/>
      <c r="G80" s="18"/>
      <c r="H80" s="18"/>
      <c r="I80" s="17" t="str">
        <f t="shared" si="3"/>
        <v/>
      </c>
      <c r="J80" s="22"/>
      <c r="K80" s="18"/>
      <c r="L80" s="18"/>
      <c r="M80" s="18"/>
      <c r="N80" s="17" t="str">
        <f t="shared" si="4"/>
        <v/>
      </c>
      <c r="O80" s="17" t="str">
        <f t="shared" si="5"/>
        <v/>
      </c>
      <c r="P80" s="16"/>
      <c r="Q80" s="18"/>
      <c r="R80" s="18"/>
      <c r="S80" s="22"/>
    </row>
    <row r="81" spans="1:19" x14ac:dyDescent="0.3">
      <c r="A81" s="17"/>
      <c r="B81" s="18"/>
      <c r="C81" s="21" t="str">
        <f>IFERROR(VLOOKUP($B81,Vendor_Inventory!$A:$N,2,FALSE),"")</f>
        <v/>
      </c>
      <c r="D81" s="17" t="str">
        <f>IFERROR(VLOOKUP($B81,Criticality!$A:$N,11,FALSE),"")</f>
        <v/>
      </c>
      <c r="E81" s="16"/>
      <c r="F81" s="22"/>
      <c r="G81" s="18"/>
      <c r="H81" s="18"/>
      <c r="I81" s="17" t="str">
        <f t="shared" si="3"/>
        <v/>
      </c>
      <c r="J81" s="22"/>
      <c r="K81" s="18"/>
      <c r="L81" s="18"/>
      <c r="M81" s="18"/>
      <c r="N81" s="17" t="str">
        <f t="shared" si="4"/>
        <v/>
      </c>
      <c r="O81" s="17" t="str">
        <f t="shared" si="5"/>
        <v/>
      </c>
      <c r="P81" s="16"/>
      <c r="Q81" s="18"/>
      <c r="R81" s="18"/>
      <c r="S81" s="22"/>
    </row>
    <row r="82" spans="1:19" x14ac:dyDescent="0.3">
      <c r="A82" s="17"/>
      <c r="B82" s="18"/>
      <c r="C82" s="21" t="str">
        <f>IFERROR(VLOOKUP($B82,Vendor_Inventory!$A:$N,2,FALSE),"")</f>
        <v/>
      </c>
      <c r="D82" s="17" t="str">
        <f>IFERROR(VLOOKUP($B82,Criticality!$A:$N,11,FALSE),"")</f>
        <v/>
      </c>
      <c r="E82" s="16"/>
      <c r="F82" s="22"/>
      <c r="G82" s="18"/>
      <c r="H82" s="18"/>
      <c r="I82" s="17" t="str">
        <f t="shared" si="3"/>
        <v/>
      </c>
      <c r="J82" s="22"/>
      <c r="K82" s="18"/>
      <c r="L82" s="18"/>
      <c r="M82" s="18"/>
      <c r="N82" s="17" t="str">
        <f t="shared" si="4"/>
        <v/>
      </c>
      <c r="O82" s="17" t="str">
        <f t="shared" si="5"/>
        <v/>
      </c>
      <c r="P82" s="16"/>
      <c r="Q82" s="18"/>
      <c r="R82" s="18"/>
      <c r="S82" s="22"/>
    </row>
    <row r="83" spans="1:19" x14ac:dyDescent="0.3">
      <c r="A83" s="17"/>
      <c r="B83" s="18"/>
      <c r="C83" s="21" t="str">
        <f>IFERROR(VLOOKUP($B83,Vendor_Inventory!$A:$N,2,FALSE),"")</f>
        <v/>
      </c>
      <c r="D83" s="17" t="str">
        <f>IFERROR(VLOOKUP($B83,Criticality!$A:$N,11,FALSE),"")</f>
        <v/>
      </c>
      <c r="E83" s="16"/>
      <c r="F83" s="22"/>
      <c r="G83" s="18"/>
      <c r="H83" s="18"/>
      <c r="I83" s="17" t="str">
        <f t="shared" si="3"/>
        <v/>
      </c>
      <c r="J83" s="22"/>
      <c r="K83" s="18"/>
      <c r="L83" s="18"/>
      <c r="M83" s="18"/>
      <c r="N83" s="17" t="str">
        <f t="shared" si="4"/>
        <v/>
      </c>
      <c r="O83" s="17" t="str">
        <f t="shared" si="5"/>
        <v/>
      </c>
      <c r="P83" s="16"/>
      <c r="Q83" s="18"/>
      <c r="R83" s="18"/>
      <c r="S83" s="22"/>
    </row>
    <row r="84" spans="1:19" x14ac:dyDescent="0.3">
      <c r="A84" s="17"/>
      <c r="B84" s="18"/>
      <c r="C84" s="21" t="str">
        <f>IFERROR(VLOOKUP($B84,Vendor_Inventory!$A:$N,2,FALSE),"")</f>
        <v/>
      </c>
      <c r="D84" s="17" t="str">
        <f>IFERROR(VLOOKUP($B84,Criticality!$A:$N,11,FALSE),"")</f>
        <v/>
      </c>
      <c r="E84" s="16"/>
      <c r="F84" s="22"/>
      <c r="G84" s="18"/>
      <c r="H84" s="18"/>
      <c r="I84" s="17" t="str">
        <f t="shared" si="3"/>
        <v/>
      </c>
      <c r="J84" s="22"/>
      <c r="K84" s="18"/>
      <c r="L84" s="18"/>
      <c r="M84" s="18"/>
      <c r="N84" s="17" t="str">
        <f t="shared" si="4"/>
        <v/>
      </c>
      <c r="O84" s="17" t="str">
        <f t="shared" si="5"/>
        <v/>
      </c>
      <c r="P84" s="16"/>
      <c r="Q84" s="18"/>
      <c r="R84" s="18"/>
      <c r="S84" s="22"/>
    </row>
    <row r="85" spans="1:19" x14ac:dyDescent="0.3">
      <c r="A85" s="17"/>
      <c r="B85" s="18"/>
      <c r="C85" s="21" t="str">
        <f>IFERROR(VLOOKUP($B85,Vendor_Inventory!$A:$N,2,FALSE),"")</f>
        <v/>
      </c>
      <c r="D85" s="17" t="str">
        <f>IFERROR(VLOOKUP($B85,Criticality!$A:$N,11,FALSE),"")</f>
        <v/>
      </c>
      <c r="E85" s="16"/>
      <c r="F85" s="22"/>
      <c r="G85" s="18"/>
      <c r="H85" s="18"/>
      <c r="I85" s="17" t="str">
        <f t="shared" si="3"/>
        <v/>
      </c>
      <c r="J85" s="22"/>
      <c r="K85" s="18"/>
      <c r="L85" s="18"/>
      <c r="M85" s="18"/>
      <c r="N85" s="17" t="str">
        <f t="shared" si="4"/>
        <v/>
      </c>
      <c r="O85" s="17" t="str">
        <f t="shared" si="5"/>
        <v/>
      </c>
      <c r="P85" s="16"/>
      <c r="Q85" s="18"/>
      <c r="R85" s="18"/>
      <c r="S85" s="22"/>
    </row>
    <row r="86" spans="1:19" x14ac:dyDescent="0.3">
      <c r="A86" s="17"/>
      <c r="B86" s="18"/>
      <c r="C86" s="21" t="str">
        <f>IFERROR(VLOOKUP($B86,Vendor_Inventory!$A:$N,2,FALSE),"")</f>
        <v/>
      </c>
      <c r="D86" s="17" t="str">
        <f>IFERROR(VLOOKUP($B86,Criticality!$A:$N,11,FALSE),"")</f>
        <v/>
      </c>
      <c r="E86" s="16"/>
      <c r="F86" s="22"/>
      <c r="G86" s="18"/>
      <c r="H86" s="18"/>
      <c r="I86" s="17" t="str">
        <f t="shared" si="3"/>
        <v/>
      </c>
      <c r="J86" s="22"/>
      <c r="K86" s="18"/>
      <c r="L86" s="18"/>
      <c r="M86" s="18"/>
      <c r="N86" s="17" t="str">
        <f t="shared" si="4"/>
        <v/>
      </c>
      <c r="O86" s="17" t="str">
        <f t="shared" si="5"/>
        <v/>
      </c>
      <c r="P86" s="16"/>
      <c r="Q86" s="18"/>
      <c r="R86" s="18"/>
      <c r="S86" s="22"/>
    </row>
    <row r="87" spans="1:19" x14ac:dyDescent="0.3">
      <c r="A87" s="17"/>
      <c r="B87" s="18"/>
      <c r="C87" s="21" t="str">
        <f>IFERROR(VLOOKUP($B87,Vendor_Inventory!$A:$N,2,FALSE),"")</f>
        <v/>
      </c>
      <c r="D87" s="17" t="str">
        <f>IFERROR(VLOOKUP($B87,Criticality!$A:$N,11,FALSE),"")</f>
        <v/>
      </c>
      <c r="E87" s="16"/>
      <c r="F87" s="22"/>
      <c r="G87" s="18"/>
      <c r="H87" s="18"/>
      <c r="I87" s="17" t="str">
        <f t="shared" si="3"/>
        <v/>
      </c>
      <c r="J87" s="22"/>
      <c r="K87" s="18"/>
      <c r="L87" s="18"/>
      <c r="M87" s="18"/>
      <c r="N87" s="17" t="str">
        <f t="shared" si="4"/>
        <v/>
      </c>
      <c r="O87" s="17" t="str">
        <f t="shared" si="5"/>
        <v/>
      </c>
      <c r="P87" s="16"/>
      <c r="Q87" s="18"/>
      <c r="R87" s="18"/>
      <c r="S87" s="22"/>
    </row>
    <row r="88" spans="1:19" x14ac:dyDescent="0.3">
      <c r="A88" s="17"/>
      <c r="B88" s="18"/>
      <c r="C88" s="21" t="str">
        <f>IFERROR(VLOOKUP($B88,Vendor_Inventory!$A:$N,2,FALSE),"")</f>
        <v/>
      </c>
      <c r="D88" s="17" t="str">
        <f>IFERROR(VLOOKUP($B88,Criticality!$A:$N,11,FALSE),"")</f>
        <v/>
      </c>
      <c r="E88" s="16"/>
      <c r="F88" s="22"/>
      <c r="G88" s="18"/>
      <c r="H88" s="18"/>
      <c r="I88" s="17" t="str">
        <f t="shared" si="3"/>
        <v/>
      </c>
      <c r="J88" s="22"/>
      <c r="K88" s="18"/>
      <c r="L88" s="18"/>
      <c r="M88" s="18"/>
      <c r="N88" s="17" t="str">
        <f t="shared" si="4"/>
        <v/>
      </c>
      <c r="O88" s="17" t="str">
        <f t="shared" si="5"/>
        <v/>
      </c>
      <c r="P88" s="16"/>
      <c r="Q88" s="18"/>
      <c r="R88" s="18"/>
      <c r="S88" s="22"/>
    </row>
    <row r="89" spans="1:19" x14ac:dyDescent="0.3">
      <c r="A89" s="17"/>
      <c r="B89" s="18"/>
      <c r="C89" s="21" t="str">
        <f>IFERROR(VLOOKUP($B89,Vendor_Inventory!$A:$N,2,FALSE),"")</f>
        <v/>
      </c>
      <c r="D89" s="17" t="str">
        <f>IFERROR(VLOOKUP($B89,Criticality!$A:$N,11,FALSE),"")</f>
        <v/>
      </c>
      <c r="E89" s="16"/>
      <c r="F89" s="22"/>
      <c r="G89" s="18"/>
      <c r="H89" s="18"/>
      <c r="I89" s="17" t="str">
        <f t="shared" si="3"/>
        <v/>
      </c>
      <c r="J89" s="22"/>
      <c r="K89" s="18"/>
      <c r="L89" s="18"/>
      <c r="M89" s="18"/>
      <c r="N89" s="17" t="str">
        <f t="shared" si="4"/>
        <v/>
      </c>
      <c r="O89" s="17" t="str">
        <f t="shared" si="5"/>
        <v/>
      </c>
      <c r="P89" s="16"/>
      <c r="Q89" s="18"/>
      <c r="R89" s="18"/>
      <c r="S89" s="22"/>
    </row>
    <row r="90" spans="1:19" x14ac:dyDescent="0.3">
      <c r="A90" s="17"/>
      <c r="B90" s="18"/>
      <c r="C90" s="21" t="str">
        <f>IFERROR(VLOOKUP($B90,Vendor_Inventory!$A:$N,2,FALSE),"")</f>
        <v/>
      </c>
      <c r="D90" s="17" t="str">
        <f>IFERROR(VLOOKUP($B90,Criticality!$A:$N,11,FALSE),"")</f>
        <v/>
      </c>
      <c r="E90" s="16"/>
      <c r="F90" s="22"/>
      <c r="G90" s="18"/>
      <c r="H90" s="18"/>
      <c r="I90" s="17" t="str">
        <f t="shared" si="3"/>
        <v/>
      </c>
      <c r="J90" s="22"/>
      <c r="K90" s="18"/>
      <c r="L90" s="18"/>
      <c r="M90" s="18"/>
      <c r="N90" s="17" t="str">
        <f t="shared" si="4"/>
        <v/>
      </c>
      <c r="O90" s="17" t="str">
        <f t="shared" si="5"/>
        <v/>
      </c>
      <c r="P90" s="16"/>
      <c r="Q90" s="18"/>
      <c r="R90" s="18"/>
      <c r="S90" s="22"/>
    </row>
    <row r="91" spans="1:19" x14ac:dyDescent="0.3">
      <c r="A91" s="17"/>
      <c r="B91" s="18"/>
      <c r="C91" s="21" t="str">
        <f>IFERROR(VLOOKUP($B91,Vendor_Inventory!$A:$N,2,FALSE),"")</f>
        <v/>
      </c>
      <c r="D91" s="17" t="str">
        <f>IFERROR(VLOOKUP($B91,Criticality!$A:$N,11,FALSE),"")</f>
        <v/>
      </c>
      <c r="E91" s="16"/>
      <c r="F91" s="22"/>
      <c r="G91" s="18"/>
      <c r="H91" s="18"/>
      <c r="I91" s="17" t="str">
        <f t="shared" si="3"/>
        <v/>
      </c>
      <c r="J91" s="22"/>
      <c r="K91" s="18"/>
      <c r="L91" s="18"/>
      <c r="M91" s="18"/>
      <c r="N91" s="17" t="str">
        <f t="shared" si="4"/>
        <v/>
      </c>
      <c r="O91" s="17" t="str">
        <f t="shared" si="5"/>
        <v/>
      </c>
      <c r="P91" s="16"/>
      <c r="Q91" s="18"/>
      <c r="R91" s="18"/>
      <c r="S91" s="22"/>
    </row>
    <row r="92" spans="1:19" x14ac:dyDescent="0.3">
      <c r="A92" s="17"/>
      <c r="B92" s="18"/>
      <c r="C92" s="21" t="str">
        <f>IFERROR(VLOOKUP($B92,Vendor_Inventory!$A:$N,2,FALSE),"")</f>
        <v/>
      </c>
      <c r="D92" s="17" t="str">
        <f>IFERROR(VLOOKUP($B92,Criticality!$A:$N,11,FALSE),"")</f>
        <v/>
      </c>
      <c r="E92" s="16"/>
      <c r="F92" s="22"/>
      <c r="G92" s="18"/>
      <c r="H92" s="18"/>
      <c r="I92" s="17" t="str">
        <f t="shared" si="3"/>
        <v/>
      </c>
      <c r="J92" s="22"/>
      <c r="K92" s="18"/>
      <c r="L92" s="18"/>
      <c r="M92" s="18"/>
      <c r="N92" s="17" t="str">
        <f t="shared" si="4"/>
        <v/>
      </c>
      <c r="O92" s="17" t="str">
        <f t="shared" si="5"/>
        <v/>
      </c>
      <c r="P92" s="16"/>
      <c r="Q92" s="18"/>
      <c r="R92" s="18"/>
      <c r="S92" s="22"/>
    </row>
    <row r="93" spans="1:19" x14ac:dyDescent="0.3">
      <c r="A93" s="17"/>
      <c r="B93" s="18"/>
      <c r="C93" s="21" t="str">
        <f>IFERROR(VLOOKUP($B93,Vendor_Inventory!$A:$N,2,FALSE),"")</f>
        <v/>
      </c>
      <c r="D93" s="17" t="str">
        <f>IFERROR(VLOOKUP($B93,Criticality!$A:$N,11,FALSE),"")</f>
        <v/>
      </c>
      <c r="E93" s="16"/>
      <c r="F93" s="22"/>
      <c r="G93" s="18"/>
      <c r="H93" s="18"/>
      <c r="I93" s="17" t="str">
        <f t="shared" si="3"/>
        <v/>
      </c>
      <c r="J93" s="22"/>
      <c r="K93" s="18"/>
      <c r="L93" s="18"/>
      <c r="M93" s="18"/>
      <c r="N93" s="17" t="str">
        <f t="shared" si="4"/>
        <v/>
      </c>
      <c r="O93" s="17" t="str">
        <f t="shared" si="5"/>
        <v/>
      </c>
      <c r="P93" s="16"/>
      <c r="Q93" s="18"/>
      <c r="R93" s="18"/>
      <c r="S93" s="22"/>
    </row>
    <row r="94" spans="1:19" x14ac:dyDescent="0.3">
      <c r="A94" s="17"/>
      <c r="B94" s="18"/>
      <c r="C94" s="21" t="str">
        <f>IFERROR(VLOOKUP($B94,Vendor_Inventory!$A:$N,2,FALSE),"")</f>
        <v/>
      </c>
      <c r="D94" s="17" t="str">
        <f>IFERROR(VLOOKUP($B94,Criticality!$A:$N,11,FALSE),"")</f>
        <v/>
      </c>
      <c r="E94" s="16"/>
      <c r="F94" s="22"/>
      <c r="G94" s="18"/>
      <c r="H94" s="18"/>
      <c r="I94" s="17" t="str">
        <f t="shared" si="3"/>
        <v/>
      </c>
      <c r="J94" s="22"/>
      <c r="K94" s="18"/>
      <c r="L94" s="18"/>
      <c r="M94" s="18"/>
      <c r="N94" s="17" t="str">
        <f t="shared" si="4"/>
        <v/>
      </c>
      <c r="O94" s="17" t="str">
        <f t="shared" si="5"/>
        <v/>
      </c>
      <c r="P94" s="16"/>
      <c r="Q94" s="18"/>
      <c r="R94" s="18"/>
      <c r="S94" s="22"/>
    </row>
    <row r="95" spans="1:19" x14ac:dyDescent="0.3">
      <c r="A95" s="17"/>
      <c r="B95" s="18"/>
      <c r="C95" s="21" t="str">
        <f>IFERROR(VLOOKUP($B95,Vendor_Inventory!$A:$N,2,FALSE),"")</f>
        <v/>
      </c>
      <c r="D95" s="17" t="str">
        <f>IFERROR(VLOOKUP($B95,Criticality!$A:$N,11,FALSE),"")</f>
        <v/>
      </c>
      <c r="E95" s="16"/>
      <c r="F95" s="22"/>
      <c r="G95" s="18"/>
      <c r="H95" s="18"/>
      <c r="I95" s="17" t="str">
        <f t="shared" si="3"/>
        <v/>
      </c>
      <c r="J95" s="22"/>
      <c r="K95" s="18"/>
      <c r="L95" s="18"/>
      <c r="M95" s="18"/>
      <c r="N95" s="17" t="str">
        <f t="shared" si="4"/>
        <v/>
      </c>
      <c r="O95" s="17" t="str">
        <f t="shared" si="5"/>
        <v/>
      </c>
      <c r="P95" s="16"/>
      <c r="Q95" s="18"/>
      <c r="R95" s="18"/>
      <c r="S95" s="22"/>
    </row>
    <row r="96" spans="1:19" x14ac:dyDescent="0.3">
      <c r="A96" s="17"/>
      <c r="B96" s="18"/>
      <c r="C96" s="21" t="str">
        <f>IFERROR(VLOOKUP($B96,Vendor_Inventory!$A:$N,2,FALSE),"")</f>
        <v/>
      </c>
      <c r="D96" s="17" t="str">
        <f>IFERROR(VLOOKUP($B96,Criticality!$A:$N,11,FALSE),"")</f>
        <v/>
      </c>
      <c r="E96" s="16"/>
      <c r="F96" s="22"/>
      <c r="G96" s="18"/>
      <c r="H96" s="18"/>
      <c r="I96" s="17" t="str">
        <f t="shared" si="3"/>
        <v/>
      </c>
      <c r="J96" s="22"/>
      <c r="K96" s="18"/>
      <c r="L96" s="18"/>
      <c r="M96" s="18"/>
      <c r="N96" s="17" t="str">
        <f t="shared" si="4"/>
        <v/>
      </c>
      <c r="O96" s="17" t="str">
        <f t="shared" si="5"/>
        <v/>
      </c>
      <c r="P96" s="16"/>
      <c r="Q96" s="18"/>
      <c r="R96" s="18"/>
      <c r="S96" s="22"/>
    </row>
    <row r="97" spans="1:19" x14ac:dyDescent="0.3">
      <c r="A97" s="17"/>
      <c r="B97" s="18"/>
      <c r="C97" s="21" t="str">
        <f>IFERROR(VLOOKUP($B97,Vendor_Inventory!$A:$N,2,FALSE),"")</f>
        <v/>
      </c>
      <c r="D97" s="17" t="str">
        <f>IFERROR(VLOOKUP($B97,Criticality!$A:$N,11,FALSE),"")</f>
        <v/>
      </c>
      <c r="E97" s="16"/>
      <c r="F97" s="22"/>
      <c r="G97" s="18"/>
      <c r="H97" s="18"/>
      <c r="I97" s="17" t="str">
        <f t="shared" si="3"/>
        <v/>
      </c>
      <c r="J97" s="22"/>
      <c r="K97" s="18"/>
      <c r="L97" s="18"/>
      <c r="M97" s="18"/>
      <c r="N97" s="17" t="str">
        <f t="shared" si="4"/>
        <v/>
      </c>
      <c r="O97" s="17" t="str">
        <f t="shared" si="5"/>
        <v/>
      </c>
      <c r="P97" s="16"/>
      <c r="Q97" s="18"/>
      <c r="R97" s="18"/>
      <c r="S97" s="22"/>
    </row>
    <row r="98" spans="1:19" x14ac:dyDescent="0.3">
      <c r="A98" s="17"/>
      <c r="B98" s="18"/>
      <c r="C98" s="21" t="str">
        <f>IFERROR(VLOOKUP($B98,Vendor_Inventory!$A:$N,2,FALSE),"")</f>
        <v/>
      </c>
      <c r="D98" s="17" t="str">
        <f>IFERROR(VLOOKUP($B98,Criticality!$A:$N,11,FALSE),"")</f>
        <v/>
      </c>
      <c r="E98" s="16"/>
      <c r="F98" s="22"/>
      <c r="G98" s="18"/>
      <c r="H98" s="18"/>
      <c r="I98" s="17" t="str">
        <f t="shared" si="3"/>
        <v/>
      </c>
      <c r="J98" s="22"/>
      <c r="K98" s="18"/>
      <c r="L98" s="18"/>
      <c r="M98" s="18"/>
      <c r="N98" s="17" t="str">
        <f t="shared" si="4"/>
        <v/>
      </c>
      <c r="O98" s="17" t="str">
        <f t="shared" si="5"/>
        <v/>
      </c>
      <c r="P98" s="16"/>
      <c r="Q98" s="18"/>
      <c r="R98" s="18"/>
      <c r="S98" s="22"/>
    </row>
    <row r="99" spans="1:19" x14ac:dyDescent="0.3">
      <c r="A99" s="17"/>
      <c r="B99" s="18"/>
      <c r="C99" s="21" t="str">
        <f>IFERROR(VLOOKUP($B99,Vendor_Inventory!$A:$N,2,FALSE),"")</f>
        <v/>
      </c>
      <c r="D99" s="17" t="str">
        <f>IFERROR(VLOOKUP($B99,Criticality!$A:$N,11,FALSE),"")</f>
        <v/>
      </c>
      <c r="E99" s="16"/>
      <c r="F99" s="22"/>
      <c r="G99" s="18"/>
      <c r="H99" s="18"/>
      <c r="I99" s="17" t="str">
        <f t="shared" si="3"/>
        <v/>
      </c>
      <c r="J99" s="22"/>
      <c r="K99" s="18"/>
      <c r="L99" s="18"/>
      <c r="M99" s="18"/>
      <c r="N99" s="17" t="str">
        <f t="shared" si="4"/>
        <v/>
      </c>
      <c r="O99" s="17" t="str">
        <f t="shared" si="5"/>
        <v/>
      </c>
      <c r="P99" s="16"/>
      <c r="Q99" s="18"/>
      <c r="R99" s="18"/>
      <c r="S99" s="22"/>
    </row>
    <row r="100" spans="1:19" x14ac:dyDescent="0.3">
      <c r="A100" s="17"/>
      <c r="B100" s="18"/>
      <c r="C100" s="21" t="str">
        <f>IFERROR(VLOOKUP($B100,Vendor_Inventory!$A:$N,2,FALSE),"")</f>
        <v/>
      </c>
      <c r="D100" s="17" t="str">
        <f>IFERROR(VLOOKUP($B100,Criticality!$A:$N,11,FALSE),"")</f>
        <v/>
      </c>
      <c r="E100" s="16"/>
      <c r="F100" s="22"/>
      <c r="G100" s="18"/>
      <c r="H100" s="18"/>
      <c r="I100" s="17" t="str">
        <f t="shared" si="3"/>
        <v/>
      </c>
      <c r="J100" s="22"/>
      <c r="K100" s="18"/>
      <c r="L100" s="18"/>
      <c r="M100" s="18"/>
      <c r="N100" s="17" t="str">
        <f t="shared" si="4"/>
        <v/>
      </c>
      <c r="O100" s="17" t="str">
        <f t="shared" si="5"/>
        <v/>
      </c>
      <c r="P100" s="16"/>
      <c r="Q100" s="18"/>
      <c r="R100" s="18"/>
      <c r="S100" s="22"/>
    </row>
    <row r="101" spans="1:19" x14ac:dyDescent="0.3">
      <c r="A101" s="17"/>
      <c r="B101" s="18"/>
      <c r="C101" s="21" t="str">
        <f>IFERROR(VLOOKUP($B101,Vendor_Inventory!$A:$N,2,FALSE),"")</f>
        <v/>
      </c>
      <c r="D101" s="17" t="str">
        <f>IFERROR(VLOOKUP($B101,Criticality!$A:$N,11,FALSE),"")</f>
        <v/>
      </c>
      <c r="E101" s="16"/>
      <c r="F101" s="22"/>
      <c r="G101" s="18"/>
      <c r="H101" s="18"/>
      <c r="I101" s="17" t="str">
        <f t="shared" si="3"/>
        <v/>
      </c>
      <c r="J101" s="22"/>
      <c r="K101" s="18"/>
      <c r="L101" s="18"/>
      <c r="M101" s="18"/>
      <c r="N101" s="17" t="str">
        <f t="shared" si="4"/>
        <v/>
      </c>
      <c r="O101" s="17" t="str">
        <f t="shared" si="5"/>
        <v/>
      </c>
      <c r="P101" s="16"/>
      <c r="Q101" s="18"/>
      <c r="R101" s="18"/>
      <c r="S101" s="22"/>
    </row>
    <row r="102" spans="1:19" x14ac:dyDescent="0.3">
      <c r="A102" s="17"/>
      <c r="B102" s="18"/>
      <c r="C102" s="21" t="str">
        <f>IFERROR(VLOOKUP($B102,Vendor_Inventory!$A:$N,2,FALSE),"")</f>
        <v/>
      </c>
      <c r="D102" s="17" t="str">
        <f>IFERROR(VLOOKUP($B102,Criticality!$A:$N,11,FALSE),"")</f>
        <v/>
      </c>
      <c r="E102" s="16"/>
      <c r="F102" s="22"/>
      <c r="G102" s="18"/>
      <c r="H102" s="18"/>
      <c r="I102" s="17" t="str">
        <f t="shared" si="3"/>
        <v/>
      </c>
      <c r="J102" s="22"/>
      <c r="K102" s="18"/>
      <c r="L102" s="18"/>
      <c r="M102" s="18"/>
      <c r="N102" s="17" t="str">
        <f t="shared" si="4"/>
        <v/>
      </c>
      <c r="O102" s="17" t="str">
        <f t="shared" si="5"/>
        <v/>
      </c>
      <c r="P102" s="16"/>
      <c r="Q102" s="18"/>
      <c r="R102" s="18"/>
      <c r="S102" s="22"/>
    </row>
    <row r="103" spans="1:19" x14ac:dyDescent="0.3">
      <c r="A103" s="17"/>
      <c r="B103" s="18"/>
      <c r="C103" s="21" t="str">
        <f>IFERROR(VLOOKUP($B103,Vendor_Inventory!$A:$N,2,FALSE),"")</f>
        <v/>
      </c>
      <c r="D103" s="17" t="str">
        <f>IFERROR(VLOOKUP($B103,Criticality!$A:$N,11,FALSE),"")</f>
        <v/>
      </c>
      <c r="E103" s="16"/>
      <c r="F103" s="22"/>
      <c r="G103" s="18"/>
      <c r="H103" s="18"/>
      <c r="I103" s="17" t="str">
        <f t="shared" si="3"/>
        <v/>
      </c>
      <c r="J103" s="22"/>
      <c r="K103" s="18"/>
      <c r="L103" s="18"/>
      <c r="M103" s="18"/>
      <c r="N103" s="17" t="str">
        <f t="shared" si="4"/>
        <v/>
      </c>
      <c r="O103" s="17" t="str">
        <f t="shared" si="5"/>
        <v/>
      </c>
      <c r="P103" s="16"/>
      <c r="Q103" s="18"/>
      <c r="R103" s="18"/>
      <c r="S103" s="22"/>
    </row>
    <row r="104" spans="1:19" x14ac:dyDescent="0.3">
      <c r="A104" s="17"/>
      <c r="B104" s="18"/>
      <c r="C104" s="21" t="str">
        <f>IFERROR(VLOOKUP($B104,Vendor_Inventory!$A:$N,2,FALSE),"")</f>
        <v/>
      </c>
      <c r="D104" s="17" t="str">
        <f>IFERROR(VLOOKUP($B104,Criticality!$A:$N,11,FALSE),"")</f>
        <v/>
      </c>
      <c r="E104" s="16"/>
      <c r="F104" s="22"/>
      <c r="G104" s="18"/>
      <c r="H104" s="18"/>
      <c r="I104" s="17" t="str">
        <f t="shared" si="3"/>
        <v/>
      </c>
      <c r="J104" s="22"/>
      <c r="K104" s="18"/>
      <c r="L104" s="18"/>
      <c r="M104" s="18"/>
      <c r="N104" s="17" t="str">
        <f t="shared" si="4"/>
        <v/>
      </c>
      <c r="O104" s="17" t="str">
        <f t="shared" si="5"/>
        <v/>
      </c>
      <c r="P104" s="16"/>
      <c r="Q104" s="18"/>
      <c r="R104" s="18"/>
      <c r="S104" s="22"/>
    </row>
    <row r="105" spans="1:19" x14ac:dyDescent="0.3">
      <c r="A105" s="17"/>
      <c r="B105" s="18"/>
      <c r="C105" s="21" t="str">
        <f>IFERROR(VLOOKUP($B105,Vendor_Inventory!$A:$N,2,FALSE),"")</f>
        <v/>
      </c>
      <c r="D105" s="17" t="str">
        <f>IFERROR(VLOOKUP($B105,Criticality!$A:$N,11,FALSE),"")</f>
        <v/>
      </c>
      <c r="E105" s="16"/>
      <c r="F105" s="22"/>
      <c r="G105" s="18"/>
      <c r="H105" s="18"/>
      <c r="I105" s="17" t="str">
        <f t="shared" si="3"/>
        <v/>
      </c>
      <c r="J105" s="22"/>
      <c r="K105" s="18"/>
      <c r="L105" s="18"/>
      <c r="M105" s="18"/>
      <c r="N105" s="17" t="str">
        <f t="shared" si="4"/>
        <v/>
      </c>
      <c r="O105" s="17" t="str">
        <f t="shared" si="5"/>
        <v/>
      </c>
      <c r="P105" s="16"/>
      <c r="Q105" s="18"/>
      <c r="R105" s="18"/>
      <c r="S105" s="22"/>
    </row>
    <row r="106" spans="1:19" x14ac:dyDescent="0.3">
      <c r="A106" s="17"/>
      <c r="B106" s="18"/>
      <c r="C106" s="21" t="str">
        <f>IFERROR(VLOOKUP($B106,Vendor_Inventory!$A:$N,2,FALSE),"")</f>
        <v/>
      </c>
      <c r="D106" s="17" t="str">
        <f>IFERROR(VLOOKUP($B106,Criticality!$A:$N,11,FALSE),"")</f>
        <v/>
      </c>
      <c r="E106" s="16"/>
      <c r="F106" s="22"/>
      <c r="G106" s="18"/>
      <c r="H106" s="18"/>
      <c r="I106" s="17" t="str">
        <f t="shared" si="3"/>
        <v/>
      </c>
      <c r="J106" s="22"/>
      <c r="K106" s="18"/>
      <c r="L106" s="18"/>
      <c r="M106" s="18"/>
      <c r="N106" s="17" t="str">
        <f t="shared" si="4"/>
        <v/>
      </c>
      <c r="O106" s="17" t="str">
        <f t="shared" si="5"/>
        <v/>
      </c>
      <c r="P106" s="16"/>
      <c r="Q106" s="18"/>
      <c r="R106" s="18"/>
      <c r="S106" s="22"/>
    </row>
    <row r="107" spans="1:19" x14ac:dyDescent="0.3">
      <c r="A107" s="17"/>
      <c r="B107" s="18"/>
      <c r="C107" s="21" t="str">
        <f>IFERROR(VLOOKUP($B107,Vendor_Inventory!$A:$N,2,FALSE),"")</f>
        <v/>
      </c>
      <c r="D107" s="17" t="str">
        <f>IFERROR(VLOOKUP($B107,Criticality!$A:$N,11,FALSE),"")</f>
        <v/>
      </c>
      <c r="E107" s="16"/>
      <c r="F107" s="22"/>
      <c r="G107" s="18"/>
      <c r="H107" s="18"/>
      <c r="I107" s="17" t="str">
        <f t="shared" si="3"/>
        <v/>
      </c>
      <c r="J107" s="22"/>
      <c r="K107" s="18"/>
      <c r="L107" s="18"/>
      <c r="M107" s="18"/>
      <c r="N107" s="17" t="str">
        <f t="shared" si="4"/>
        <v/>
      </c>
      <c r="O107" s="17" t="str">
        <f t="shared" si="5"/>
        <v/>
      </c>
      <c r="P107" s="16"/>
      <c r="Q107" s="18"/>
      <c r="R107" s="18"/>
      <c r="S107" s="22"/>
    </row>
    <row r="108" spans="1:19" x14ac:dyDescent="0.3">
      <c r="A108" s="17"/>
      <c r="B108" s="18"/>
      <c r="C108" s="21" t="str">
        <f>IFERROR(VLOOKUP($B108,Vendor_Inventory!$A:$N,2,FALSE),"")</f>
        <v/>
      </c>
      <c r="D108" s="17" t="str">
        <f>IFERROR(VLOOKUP($B108,Criticality!$A:$N,11,FALSE),"")</f>
        <v/>
      </c>
      <c r="E108" s="16"/>
      <c r="F108" s="22"/>
      <c r="G108" s="18"/>
      <c r="H108" s="18"/>
      <c r="I108" s="17" t="str">
        <f t="shared" si="3"/>
        <v/>
      </c>
      <c r="J108" s="22"/>
      <c r="K108" s="18"/>
      <c r="L108" s="18"/>
      <c r="M108" s="18"/>
      <c r="N108" s="17" t="str">
        <f t="shared" si="4"/>
        <v/>
      </c>
      <c r="O108" s="17" t="str">
        <f t="shared" si="5"/>
        <v/>
      </c>
      <c r="P108" s="16"/>
      <c r="Q108" s="18"/>
      <c r="R108" s="18"/>
      <c r="S108" s="22"/>
    </row>
    <row r="109" spans="1:19" x14ac:dyDescent="0.3">
      <c r="A109" s="17"/>
      <c r="B109" s="18"/>
      <c r="C109" s="21" t="str">
        <f>IFERROR(VLOOKUP($B109,Vendor_Inventory!$A:$N,2,FALSE),"")</f>
        <v/>
      </c>
      <c r="D109" s="17" t="str">
        <f>IFERROR(VLOOKUP($B109,Criticality!$A:$N,11,FALSE),"")</f>
        <v/>
      </c>
      <c r="E109" s="16"/>
      <c r="F109" s="22"/>
      <c r="G109" s="18"/>
      <c r="H109" s="18"/>
      <c r="I109" s="17" t="str">
        <f t="shared" si="3"/>
        <v/>
      </c>
      <c r="J109" s="22"/>
      <c r="K109" s="18"/>
      <c r="L109" s="18"/>
      <c r="M109" s="18"/>
      <c r="N109" s="17" t="str">
        <f t="shared" si="4"/>
        <v/>
      </c>
      <c r="O109" s="17" t="str">
        <f t="shared" si="5"/>
        <v/>
      </c>
      <c r="P109" s="16"/>
      <c r="Q109" s="18"/>
      <c r="R109" s="18"/>
      <c r="S109" s="22"/>
    </row>
    <row r="110" spans="1:19" x14ac:dyDescent="0.3">
      <c r="A110" s="17"/>
      <c r="B110" s="18"/>
      <c r="C110" s="21" t="str">
        <f>IFERROR(VLOOKUP($B110,Vendor_Inventory!$A:$N,2,FALSE),"")</f>
        <v/>
      </c>
      <c r="D110" s="17" t="str">
        <f>IFERROR(VLOOKUP($B110,Criticality!$A:$N,11,FALSE),"")</f>
        <v/>
      </c>
      <c r="E110" s="16"/>
      <c r="F110" s="22"/>
      <c r="G110" s="18"/>
      <c r="H110" s="18"/>
      <c r="I110" s="17" t="str">
        <f t="shared" si="3"/>
        <v/>
      </c>
      <c r="J110" s="22"/>
      <c r="K110" s="18"/>
      <c r="L110" s="18"/>
      <c r="M110" s="18"/>
      <c r="N110" s="17" t="str">
        <f t="shared" si="4"/>
        <v/>
      </c>
      <c r="O110" s="17" t="str">
        <f t="shared" si="5"/>
        <v/>
      </c>
      <c r="P110" s="16"/>
      <c r="Q110" s="18"/>
      <c r="R110" s="18"/>
      <c r="S110" s="22"/>
    </row>
    <row r="111" spans="1:19" x14ac:dyDescent="0.3">
      <c r="A111" s="17"/>
      <c r="B111" s="18"/>
      <c r="C111" s="21" t="str">
        <f>IFERROR(VLOOKUP($B111,Vendor_Inventory!$A:$N,2,FALSE),"")</f>
        <v/>
      </c>
      <c r="D111" s="17" t="str">
        <f>IFERROR(VLOOKUP($B111,Criticality!$A:$N,11,FALSE),"")</f>
        <v/>
      </c>
      <c r="E111" s="16"/>
      <c r="F111" s="22"/>
      <c r="G111" s="18"/>
      <c r="H111" s="18"/>
      <c r="I111" s="17" t="str">
        <f t="shared" si="3"/>
        <v/>
      </c>
      <c r="J111" s="22"/>
      <c r="K111" s="18"/>
      <c r="L111" s="18"/>
      <c r="M111" s="18"/>
      <c r="N111" s="17" t="str">
        <f t="shared" si="4"/>
        <v/>
      </c>
      <c r="O111" s="17" t="str">
        <f t="shared" si="5"/>
        <v/>
      </c>
      <c r="P111" s="16"/>
      <c r="Q111" s="18"/>
      <c r="R111" s="18"/>
      <c r="S111" s="22"/>
    </row>
    <row r="112" spans="1:19" x14ac:dyDescent="0.3">
      <c r="A112" s="17"/>
      <c r="B112" s="18"/>
      <c r="C112" s="21" t="str">
        <f>IFERROR(VLOOKUP($B112,Vendor_Inventory!$A:$N,2,FALSE),"")</f>
        <v/>
      </c>
      <c r="D112" s="17" t="str">
        <f>IFERROR(VLOOKUP($B112,Criticality!$A:$N,11,FALSE),"")</f>
        <v/>
      </c>
      <c r="E112" s="16"/>
      <c r="F112" s="22"/>
      <c r="G112" s="18"/>
      <c r="H112" s="18"/>
      <c r="I112" s="17" t="str">
        <f t="shared" si="3"/>
        <v/>
      </c>
      <c r="J112" s="22"/>
      <c r="K112" s="18"/>
      <c r="L112" s="18"/>
      <c r="M112" s="18"/>
      <c r="N112" s="17" t="str">
        <f t="shared" si="4"/>
        <v/>
      </c>
      <c r="O112" s="17" t="str">
        <f t="shared" si="5"/>
        <v/>
      </c>
      <c r="P112" s="16"/>
      <c r="Q112" s="18"/>
      <c r="R112" s="18"/>
      <c r="S112" s="22"/>
    </row>
    <row r="113" spans="1:19" x14ac:dyDescent="0.3">
      <c r="A113" s="17"/>
      <c r="B113" s="18"/>
      <c r="C113" s="21" t="str">
        <f>IFERROR(VLOOKUP($B113,Vendor_Inventory!$A:$N,2,FALSE),"")</f>
        <v/>
      </c>
      <c r="D113" s="17" t="str">
        <f>IFERROR(VLOOKUP($B113,Criticality!$A:$N,11,FALSE),"")</f>
        <v/>
      </c>
      <c r="E113" s="16"/>
      <c r="F113" s="22"/>
      <c r="G113" s="18"/>
      <c r="H113" s="18"/>
      <c r="I113" s="17" t="str">
        <f t="shared" si="3"/>
        <v/>
      </c>
      <c r="J113" s="22"/>
      <c r="K113" s="18"/>
      <c r="L113" s="18"/>
      <c r="M113" s="18"/>
      <c r="N113" s="17" t="str">
        <f t="shared" si="4"/>
        <v/>
      </c>
      <c r="O113" s="17" t="str">
        <f t="shared" si="5"/>
        <v/>
      </c>
      <c r="P113" s="16"/>
      <c r="Q113" s="18"/>
      <c r="R113" s="18"/>
      <c r="S113" s="22"/>
    </row>
    <row r="114" spans="1:19" x14ac:dyDescent="0.3">
      <c r="A114" s="17"/>
      <c r="B114" s="18"/>
      <c r="C114" s="21" t="str">
        <f>IFERROR(VLOOKUP($B114,Vendor_Inventory!$A:$N,2,FALSE),"")</f>
        <v/>
      </c>
      <c r="D114" s="17" t="str">
        <f>IFERROR(VLOOKUP($B114,Criticality!$A:$N,11,FALSE),"")</f>
        <v/>
      </c>
      <c r="E114" s="16"/>
      <c r="F114" s="22"/>
      <c r="G114" s="18"/>
      <c r="H114" s="18"/>
      <c r="I114" s="17" t="str">
        <f t="shared" si="3"/>
        <v/>
      </c>
      <c r="J114" s="22"/>
      <c r="K114" s="18"/>
      <c r="L114" s="18"/>
      <c r="M114" s="18"/>
      <c r="N114" s="17" t="str">
        <f t="shared" si="4"/>
        <v/>
      </c>
      <c r="O114" s="17" t="str">
        <f t="shared" si="5"/>
        <v/>
      </c>
      <c r="P114" s="16"/>
      <c r="Q114" s="18"/>
      <c r="R114" s="18"/>
      <c r="S114" s="22"/>
    </row>
    <row r="115" spans="1:19" x14ac:dyDescent="0.3">
      <c r="A115" s="17"/>
      <c r="B115" s="18"/>
      <c r="C115" s="21" t="str">
        <f>IFERROR(VLOOKUP($B115,Vendor_Inventory!$A:$N,2,FALSE),"")</f>
        <v/>
      </c>
      <c r="D115" s="17" t="str">
        <f>IFERROR(VLOOKUP($B115,Criticality!$A:$N,11,FALSE),"")</f>
        <v/>
      </c>
      <c r="E115" s="16"/>
      <c r="F115" s="22"/>
      <c r="G115" s="18"/>
      <c r="H115" s="18"/>
      <c r="I115" s="17" t="str">
        <f t="shared" si="3"/>
        <v/>
      </c>
      <c r="J115" s="22"/>
      <c r="K115" s="18"/>
      <c r="L115" s="18"/>
      <c r="M115" s="18"/>
      <c r="N115" s="17" t="str">
        <f t="shared" si="4"/>
        <v/>
      </c>
      <c r="O115" s="17" t="str">
        <f t="shared" si="5"/>
        <v/>
      </c>
      <c r="P115" s="16"/>
      <c r="Q115" s="18"/>
      <c r="R115" s="18"/>
      <c r="S115" s="22"/>
    </row>
    <row r="116" spans="1:19" x14ac:dyDescent="0.3">
      <c r="A116" s="17"/>
      <c r="B116" s="18"/>
      <c r="C116" s="21" t="str">
        <f>IFERROR(VLOOKUP($B116,Vendor_Inventory!$A:$N,2,FALSE),"")</f>
        <v/>
      </c>
      <c r="D116" s="17" t="str">
        <f>IFERROR(VLOOKUP($B116,Criticality!$A:$N,11,FALSE),"")</f>
        <v/>
      </c>
      <c r="E116" s="16"/>
      <c r="F116" s="22"/>
      <c r="G116" s="18"/>
      <c r="H116" s="18"/>
      <c r="I116" s="17" t="str">
        <f t="shared" si="3"/>
        <v/>
      </c>
      <c r="J116" s="22"/>
      <c r="K116" s="18"/>
      <c r="L116" s="18"/>
      <c r="M116" s="18"/>
      <c r="N116" s="17" t="str">
        <f t="shared" si="4"/>
        <v/>
      </c>
      <c r="O116" s="17" t="str">
        <f t="shared" si="5"/>
        <v/>
      </c>
      <c r="P116" s="16"/>
      <c r="Q116" s="18"/>
      <c r="R116" s="18"/>
      <c r="S116" s="22"/>
    </row>
    <row r="117" spans="1:19" x14ac:dyDescent="0.3">
      <c r="A117" s="17"/>
      <c r="B117" s="18"/>
      <c r="C117" s="21" t="str">
        <f>IFERROR(VLOOKUP($B117,Vendor_Inventory!$A:$N,2,FALSE),"")</f>
        <v/>
      </c>
      <c r="D117" s="17" t="str">
        <f>IFERROR(VLOOKUP($B117,Criticality!$A:$N,11,FALSE),"")</f>
        <v/>
      </c>
      <c r="E117" s="16"/>
      <c r="F117" s="22"/>
      <c r="G117" s="18"/>
      <c r="H117" s="18"/>
      <c r="I117" s="17" t="str">
        <f t="shared" si="3"/>
        <v/>
      </c>
      <c r="J117" s="22"/>
      <c r="K117" s="18"/>
      <c r="L117" s="18"/>
      <c r="M117" s="18"/>
      <c r="N117" s="17" t="str">
        <f t="shared" si="4"/>
        <v/>
      </c>
      <c r="O117" s="17" t="str">
        <f t="shared" si="5"/>
        <v/>
      </c>
      <c r="P117" s="16"/>
      <c r="Q117" s="18"/>
      <c r="R117" s="18"/>
      <c r="S117" s="22"/>
    </row>
    <row r="118" spans="1:19" x14ac:dyDescent="0.3">
      <c r="A118" s="17"/>
      <c r="B118" s="18"/>
      <c r="C118" s="21" t="str">
        <f>IFERROR(VLOOKUP($B118,Vendor_Inventory!$A:$N,2,FALSE),"")</f>
        <v/>
      </c>
      <c r="D118" s="17" t="str">
        <f>IFERROR(VLOOKUP($B118,Criticality!$A:$N,11,FALSE),"")</f>
        <v/>
      </c>
      <c r="E118" s="16"/>
      <c r="F118" s="22"/>
      <c r="G118" s="18"/>
      <c r="H118" s="18"/>
      <c r="I118" s="17" t="str">
        <f t="shared" si="3"/>
        <v/>
      </c>
      <c r="J118" s="22"/>
      <c r="K118" s="18"/>
      <c r="L118" s="18"/>
      <c r="M118" s="18"/>
      <c r="N118" s="17" t="str">
        <f t="shared" si="4"/>
        <v/>
      </c>
      <c r="O118" s="17" t="str">
        <f t="shared" si="5"/>
        <v/>
      </c>
      <c r="P118" s="16"/>
      <c r="Q118" s="18"/>
      <c r="R118" s="18"/>
      <c r="S118" s="22"/>
    </row>
    <row r="119" spans="1:19" x14ac:dyDescent="0.3">
      <c r="A119" s="17"/>
      <c r="B119" s="18"/>
      <c r="C119" s="21" t="str">
        <f>IFERROR(VLOOKUP($B119,Vendor_Inventory!$A:$N,2,FALSE),"")</f>
        <v/>
      </c>
      <c r="D119" s="17" t="str">
        <f>IFERROR(VLOOKUP($B119,Criticality!$A:$N,11,FALSE),"")</f>
        <v/>
      </c>
      <c r="E119" s="16"/>
      <c r="F119" s="22"/>
      <c r="G119" s="18"/>
      <c r="H119" s="18"/>
      <c r="I119" s="17" t="str">
        <f t="shared" si="3"/>
        <v/>
      </c>
      <c r="J119" s="22"/>
      <c r="K119" s="18"/>
      <c r="L119" s="18"/>
      <c r="M119" s="18"/>
      <c r="N119" s="17" t="str">
        <f t="shared" si="4"/>
        <v/>
      </c>
      <c r="O119" s="17" t="str">
        <f t="shared" si="5"/>
        <v/>
      </c>
      <c r="P119" s="16"/>
      <c r="Q119" s="18"/>
      <c r="R119" s="18"/>
      <c r="S119" s="22"/>
    </row>
    <row r="120" spans="1:19" x14ac:dyDescent="0.3">
      <c r="A120" s="17"/>
      <c r="B120" s="18"/>
      <c r="C120" s="21" t="str">
        <f>IFERROR(VLOOKUP($B120,Vendor_Inventory!$A:$N,2,FALSE),"")</f>
        <v/>
      </c>
      <c r="D120" s="17" t="str">
        <f>IFERROR(VLOOKUP($B120,Criticality!$A:$N,11,FALSE),"")</f>
        <v/>
      </c>
      <c r="E120" s="16"/>
      <c r="F120" s="22"/>
      <c r="G120" s="18"/>
      <c r="H120" s="18"/>
      <c r="I120" s="17" t="str">
        <f t="shared" si="3"/>
        <v/>
      </c>
      <c r="J120" s="22"/>
      <c r="K120" s="18"/>
      <c r="L120" s="18"/>
      <c r="M120" s="18"/>
      <c r="N120" s="17" t="str">
        <f t="shared" si="4"/>
        <v/>
      </c>
      <c r="O120" s="17" t="str">
        <f t="shared" si="5"/>
        <v/>
      </c>
      <c r="P120" s="16"/>
      <c r="Q120" s="18"/>
      <c r="R120" s="18"/>
      <c r="S120" s="22"/>
    </row>
    <row r="121" spans="1:19" x14ac:dyDescent="0.3">
      <c r="A121" s="17"/>
      <c r="B121" s="18"/>
      <c r="C121" s="21" t="str">
        <f>IFERROR(VLOOKUP($B121,Vendor_Inventory!$A:$N,2,FALSE),"")</f>
        <v/>
      </c>
      <c r="D121" s="17" t="str">
        <f>IFERROR(VLOOKUP($B121,Criticality!$A:$N,11,FALSE),"")</f>
        <v/>
      </c>
      <c r="E121" s="16"/>
      <c r="F121" s="22"/>
      <c r="G121" s="18"/>
      <c r="H121" s="18"/>
      <c r="I121" s="17" t="str">
        <f t="shared" si="3"/>
        <v/>
      </c>
      <c r="J121" s="22"/>
      <c r="K121" s="18"/>
      <c r="L121" s="18"/>
      <c r="M121" s="18"/>
      <c r="N121" s="17" t="str">
        <f t="shared" si="4"/>
        <v/>
      </c>
      <c r="O121" s="17" t="str">
        <f t="shared" si="5"/>
        <v/>
      </c>
      <c r="P121" s="16"/>
      <c r="Q121" s="18"/>
      <c r="R121" s="18"/>
      <c r="S121" s="22"/>
    </row>
    <row r="122" spans="1:19" x14ac:dyDescent="0.3">
      <c r="A122" s="17"/>
      <c r="B122" s="18"/>
      <c r="C122" s="21" t="str">
        <f>IFERROR(VLOOKUP($B122,Vendor_Inventory!$A:$N,2,FALSE),"")</f>
        <v/>
      </c>
      <c r="D122" s="17" t="str">
        <f>IFERROR(VLOOKUP($B122,Criticality!$A:$N,11,FALSE),"")</f>
        <v/>
      </c>
      <c r="E122" s="16"/>
      <c r="F122" s="22"/>
      <c r="G122" s="18"/>
      <c r="H122" s="18"/>
      <c r="I122" s="17" t="str">
        <f t="shared" si="3"/>
        <v/>
      </c>
      <c r="J122" s="22"/>
      <c r="K122" s="18"/>
      <c r="L122" s="18"/>
      <c r="M122" s="18"/>
      <c r="N122" s="17" t="str">
        <f t="shared" si="4"/>
        <v/>
      </c>
      <c r="O122" s="17" t="str">
        <f t="shared" si="5"/>
        <v/>
      </c>
      <c r="P122" s="16"/>
      <c r="Q122" s="18"/>
      <c r="R122" s="18"/>
      <c r="S122" s="22"/>
    </row>
    <row r="123" spans="1:19" x14ac:dyDescent="0.3">
      <c r="A123" s="17"/>
      <c r="B123" s="18"/>
      <c r="C123" s="21" t="str">
        <f>IFERROR(VLOOKUP($B123,Vendor_Inventory!$A:$N,2,FALSE),"")</f>
        <v/>
      </c>
      <c r="D123" s="17" t="str">
        <f>IFERROR(VLOOKUP($B123,Criticality!$A:$N,11,FALSE),"")</f>
        <v/>
      </c>
      <c r="E123" s="16"/>
      <c r="F123" s="22"/>
      <c r="G123" s="18"/>
      <c r="H123" s="18"/>
      <c r="I123" s="17" t="str">
        <f t="shared" si="3"/>
        <v/>
      </c>
      <c r="J123" s="22"/>
      <c r="K123" s="18"/>
      <c r="L123" s="18"/>
      <c r="M123" s="18"/>
      <c r="N123" s="17" t="str">
        <f t="shared" si="4"/>
        <v/>
      </c>
      <c r="O123" s="17" t="str">
        <f t="shared" si="5"/>
        <v/>
      </c>
      <c r="P123" s="16"/>
      <c r="Q123" s="18"/>
      <c r="R123" s="18"/>
      <c r="S123" s="22"/>
    </row>
    <row r="124" spans="1:19" x14ac:dyDescent="0.3">
      <c r="A124" s="17"/>
      <c r="B124" s="18"/>
      <c r="C124" s="21" t="str">
        <f>IFERROR(VLOOKUP($B124,Vendor_Inventory!$A:$N,2,FALSE),"")</f>
        <v/>
      </c>
      <c r="D124" s="17" t="str">
        <f>IFERROR(VLOOKUP($B124,Criticality!$A:$N,11,FALSE),"")</f>
        <v/>
      </c>
      <c r="E124" s="16"/>
      <c r="F124" s="22"/>
      <c r="G124" s="18"/>
      <c r="H124" s="18"/>
      <c r="I124" s="17" t="str">
        <f t="shared" si="3"/>
        <v/>
      </c>
      <c r="J124" s="22"/>
      <c r="K124" s="18"/>
      <c r="L124" s="18"/>
      <c r="M124" s="18"/>
      <c r="N124" s="17" t="str">
        <f t="shared" si="4"/>
        <v/>
      </c>
      <c r="O124" s="17" t="str">
        <f t="shared" si="5"/>
        <v/>
      </c>
      <c r="P124" s="16"/>
      <c r="Q124" s="18"/>
      <c r="R124" s="18"/>
      <c r="S124" s="22"/>
    </row>
    <row r="125" spans="1:19" x14ac:dyDescent="0.3">
      <c r="A125" s="17"/>
      <c r="B125" s="18"/>
      <c r="C125" s="21" t="str">
        <f>IFERROR(VLOOKUP($B125,Vendor_Inventory!$A:$N,2,FALSE),"")</f>
        <v/>
      </c>
      <c r="D125" s="17" t="str">
        <f>IFERROR(VLOOKUP($B125,Criticality!$A:$N,11,FALSE),"")</f>
        <v/>
      </c>
      <c r="E125" s="16"/>
      <c r="F125" s="22"/>
      <c r="G125" s="18"/>
      <c r="H125" s="18"/>
      <c r="I125" s="17" t="str">
        <f t="shared" si="3"/>
        <v/>
      </c>
      <c r="J125" s="22"/>
      <c r="K125" s="18"/>
      <c r="L125" s="18"/>
      <c r="M125" s="18"/>
      <c r="N125" s="17" t="str">
        <f t="shared" si="4"/>
        <v/>
      </c>
      <c r="O125" s="17" t="str">
        <f t="shared" si="5"/>
        <v/>
      </c>
      <c r="P125" s="16"/>
      <c r="Q125" s="18"/>
      <c r="R125" s="18"/>
      <c r="S125" s="22"/>
    </row>
    <row r="126" spans="1:19" x14ac:dyDescent="0.3">
      <c r="A126" s="17"/>
      <c r="B126" s="18"/>
      <c r="C126" s="21" t="str">
        <f>IFERROR(VLOOKUP($B126,Vendor_Inventory!$A:$N,2,FALSE),"")</f>
        <v/>
      </c>
      <c r="D126" s="17" t="str">
        <f>IFERROR(VLOOKUP($B126,Criticality!$A:$N,11,FALSE),"")</f>
        <v/>
      </c>
      <c r="E126" s="16"/>
      <c r="F126" s="22"/>
      <c r="G126" s="18"/>
      <c r="H126" s="18"/>
      <c r="I126" s="17" t="str">
        <f t="shared" si="3"/>
        <v/>
      </c>
      <c r="J126" s="22"/>
      <c r="K126" s="18"/>
      <c r="L126" s="18"/>
      <c r="M126" s="18"/>
      <c r="N126" s="17" t="str">
        <f t="shared" si="4"/>
        <v/>
      </c>
      <c r="O126" s="17" t="str">
        <f t="shared" si="5"/>
        <v/>
      </c>
      <c r="P126" s="16"/>
      <c r="Q126" s="18"/>
      <c r="R126" s="18"/>
      <c r="S126" s="22"/>
    </row>
    <row r="127" spans="1:19" x14ac:dyDescent="0.3">
      <c r="A127" s="17"/>
      <c r="B127" s="18"/>
      <c r="C127" s="21" t="str">
        <f>IFERROR(VLOOKUP($B127,Vendor_Inventory!$A:$N,2,FALSE),"")</f>
        <v/>
      </c>
      <c r="D127" s="17" t="str">
        <f>IFERROR(VLOOKUP($B127,Criticality!$A:$N,11,FALSE),"")</f>
        <v/>
      </c>
      <c r="E127" s="16"/>
      <c r="F127" s="22"/>
      <c r="G127" s="18"/>
      <c r="H127" s="18"/>
      <c r="I127" s="17" t="str">
        <f t="shared" si="3"/>
        <v/>
      </c>
      <c r="J127" s="22"/>
      <c r="K127" s="18"/>
      <c r="L127" s="18"/>
      <c r="M127" s="18"/>
      <c r="N127" s="17" t="str">
        <f t="shared" si="4"/>
        <v/>
      </c>
      <c r="O127" s="17" t="str">
        <f t="shared" si="5"/>
        <v/>
      </c>
      <c r="P127" s="16"/>
      <c r="Q127" s="18"/>
      <c r="R127" s="18"/>
      <c r="S127" s="22"/>
    </row>
    <row r="128" spans="1:19" x14ac:dyDescent="0.3">
      <c r="A128" s="17"/>
      <c r="B128" s="18"/>
      <c r="C128" s="21" t="str">
        <f>IFERROR(VLOOKUP($B128,Vendor_Inventory!$A:$N,2,FALSE),"")</f>
        <v/>
      </c>
      <c r="D128" s="17" t="str">
        <f>IFERROR(VLOOKUP($B128,Criticality!$A:$N,11,FALSE),"")</f>
        <v/>
      </c>
      <c r="E128" s="16"/>
      <c r="F128" s="22"/>
      <c r="G128" s="18"/>
      <c r="H128" s="18"/>
      <c r="I128" s="17" t="str">
        <f t="shared" si="3"/>
        <v/>
      </c>
      <c r="J128" s="22"/>
      <c r="K128" s="18"/>
      <c r="L128" s="18"/>
      <c r="M128" s="18"/>
      <c r="N128" s="17" t="str">
        <f t="shared" si="4"/>
        <v/>
      </c>
      <c r="O128" s="17" t="str">
        <f t="shared" si="5"/>
        <v/>
      </c>
      <c r="P128" s="16"/>
      <c r="Q128" s="18"/>
      <c r="R128" s="18"/>
      <c r="S128" s="22"/>
    </row>
    <row r="129" spans="1:19" x14ac:dyDescent="0.3">
      <c r="A129" s="17"/>
      <c r="B129" s="18"/>
      <c r="C129" s="21" t="str">
        <f>IFERROR(VLOOKUP($B129,Vendor_Inventory!$A:$N,2,FALSE),"")</f>
        <v/>
      </c>
      <c r="D129" s="17" t="str">
        <f>IFERROR(VLOOKUP($B129,Criticality!$A:$N,11,FALSE),"")</f>
        <v/>
      </c>
      <c r="E129" s="16"/>
      <c r="F129" s="22"/>
      <c r="G129" s="18"/>
      <c r="H129" s="18"/>
      <c r="I129" s="17" t="str">
        <f t="shared" si="3"/>
        <v/>
      </c>
      <c r="J129" s="22"/>
      <c r="K129" s="18"/>
      <c r="L129" s="18"/>
      <c r="M129" s="18"/>
      <c r="N129" s="17" t="str">
        <f t="shared" si="4"/>
        <v/>
      </c>
      <c r="O129" s="17" t="str">
        <f t="shared" si="5"/>
        <v/>
      </c>
      <c r="P129" s="16"/>
      <c r="Q129" s="18"/>
      <c r="R129" s="18"/>
      <c r="S129" s="22"/>
    </row>
    <row r="130" spans="1:19" x14ac:dyDescent="0.3">
      <c r="A130" s="17"/>
      <c r="B130" s="18"/>
      <c r="C130" s="21" t="str">
        <f>IFERROR(VLOOKUP($B130,Vendor_Inventory!$A:$N,2,FALSE),"")</f>
        <v/>
      </c>
      <c r="D130" s="17" t="str">
        <f>IFERROR(VLOOKUP($B130,Criticality!$A:$N,11,FALSE),"")</f>
        <v/>
      </c>
      <c r="E130" s="16"/>
      <c r="F130" s="22"/>
      <c r="G130" s="18"/>
      <c r="H130" s="18"/>
      <c r="I130" s="17" t="str">
        <f t="shared" si="3"/>
        <v/>
      </c>
      <c r="J130" s="22"/>
      <c r="K130" s="18"/>
      <c r="L130" s="18"/>
      <c r="M130" s="18"/>
      <c r="N130" s="17" t="str">
        <f t="shared" si="4"/>
        <v/>
      </c>
      <c r="O130" s="17" t="str">
        <f t="shared" si="5"/>
        <v/>
      </c>
      <c r="P130" s="16"/>
      <c r="Q130" s="18"/>
      <c r="R130" s="18"/>
      <c r="S130" s="22"/>
    </row>
    <row r="131" spans="1:19" x14ac:dyDescent="0.3">
      <c r="A131" s="17"/>
      <c r="B131" s="18"/>
      <c r="C131" s="21" t="str">
        <f>IFERROR(VLOOKUP($B131,Vendor_Inventory!$A:$N,2,FALSE),"")</f>
        <v/>
      </c>
      <c r="D131" s="17" t="str">
        <f>IFERROR(VLOOKUP($B131,Criticality!$A:$N,11,FALSE),"")</f>
        <v/>
      </c>
      <c r="E131" s="16"/>
      <c r="F131" s="22"/>
      <c r="G131" s="18"/>
      <c r="H131" s="18"/>
      <c r="I131" s="17" t="str">
        <f t="shared" si="3"/>
        <v/>
      </c>
      <c r="J131" s="22"/>
      <c r="K131" s="18"/>
      <c r="L131" s="18"/>
      <c r="M131" s="18"/>
      <c r="N131" s="17" t="str">
        <f t="shared" si="4"/>
        <v/>
      </c>
      <c r="O131" s="17" t="str">
        <f t="shared" si="5"/>
        <v/>
      </c>
      <c r="P131" s="16"/>
      <c r="Q131" s="18"/>
      <c r="R131" s="18"/>
      <c r="S131" s="22"/>
    </row>
    <row r="132" spans="1:19" x14ac:dyDescent="0.3">
      <c r="A132" s="17"/>
      <c r="B132" s="18"/>
      <c r="C132" s="21" t="str">
        <f>IFERROR(VLOOKUP($B132,Vendor_Inventory!$A:$N,2,FALSE),"")</f>
        <v/>
      </c>
      <c r="D132" s="17" t="str">
        <f>IFERROR(VLOOKUP($B132,Criticality!$A:$N,11,FALSE),"")</f>
        <v/>
      </c>
      <c r="E132" s="16"/>
      <c r="F132" s="22"/>
      <c r="G132" s="18"/>
      <c r="H132" s="18"/>
      <c r="I132" s="17" t="str">
        <f t="shared" si="3"/>
        <v/>
      </c>
      <c r="J132" s="22"/>
      <c r="K132" s="18"/>
      <c r="L132" s="18"/>
      <c r="M132" s="18"/>
      <c r="N132" s="17" t="str">
        <f t="shared" si="4"/>
        <v/>
      </c>
      <c r="O132" s="17" t="str">
        <f t="shared" si="5"/>
        <v/>
      </c>
      <c r="P132" s="16"/>
      <c r="Q132" s="18"/>
      <c r="R132" s="18"/>
      <c r="S132" s="22"/>
    </row>
    <row r="133" spans="1:19" x14ac:dyDescent="0.3">
      <c r="A133" s="17"/>
      <c r="B133" s="18"/>
      <c r="C133" s="21" t="str">
        <f>IFERROR(VLOOKUP($B133,Vendor_Inventory!$A:$N,2,FALSE),"")</f>
        <v/>
      </c>
      <c r="D133" s="17" t="str">
        <f>IFERROR(VLOOKUP($B133,Criticality!$A:$N,11,FALSE),"")</f>
        <v/>
      </c>
      <c r="E133" s="16"/>
      <c r="F133" s="22"/>
      <c r="G133" s="18"/>
      <c r="H133" s="18"/>
      <c r="I133" s="17" t="str">
        <f t="shared" si="3"/>
        <v/>
      </c>
      <c r="J133" s="22"/>
      <c r="K133" s="18"/>
      <c r="L133" s="18"/>
      <c r="M133" s="18"/>
      <c r="N133" s="17" t="str">
        <f t="shared" si="4"/>
        <v/>
      </c>
      <c r="O133" s="17" t="str">
        <f t="shared" si="5"/>
        <v/>
      </c>
      <c r="P133" s="16"/>
      <c r="Q133" s="18"/>
      <c r="R133" s="18"/>
      <c r="S133" s="22"/>
    </row>
    <row r="134" spans="1:19" x14ac:dyDescent="0.3">
      <c r="A134" s="17"/>
      <c r="B134" s="18"/>
      <c r="C134" s="21" t="str">
        <f>IFERROR(VLOOKUP($B134,Vendor_Inventory!$A:$N,2,FALSE),"")</f>
        <v/>
      </c>
      <c r="D134" s="17" t="str">
        <f>IFERROR(VLOOKUP($B134,Criticality!$A:$N,11,FALSE),"")</f>
        <v/>
      </c>
      <c r="E134" s="16"/>
      <c r="F134" s="22"/>
      <c r="G134" s="18"/>
      <c r="H134" s="18"/>
      <c r="I134" s="17" t="str">
        <f t="shared" si="3"/>
        <v/>
      </c>
      <c r="J134" s="22"/>
      <c r="K134" s="18"/>
      <c r="L134" s="18"/>
      <c r="M134" s="18"/>
      <c r="N134" s="17" t="str">
        <f t="shared" si="4"/>
        <v/>
      </c>
      <c r="O134" s="17" t="str">
        <f t="shared" si="5"/>
        <v/>
      </c>
      <c r="P134" s="16"/>
      <c r="Q134" s="18"/>
      <c r="R134" s="18"/>
      <c r="S134" s="22"/>
    </row>
    <row r="135" spans="1:19" x14ac:dyDescent="0.3">
      <c r="A135" s="17"/>
      <c r="B135" s="18"/>
      <c r="C135" s="21" t="str">
        <f>IFERROR(VLOOKUP($B135,Vendor_Inventory!$A:$N,2,FALSE),"")</f>
        <v/>
      </c>
      <c r="D135" s="17" t="str">
        <f>IFERROR(VLOOKUP($B135,Criticality!$A:$N,11,FALSE),"")</f>
        <v/>
      </c>
      <c r="E135" s="16"/>
      <c r="F135" s="22"/>
      <c r="G135" s="18"/>
      <c r="H135" s="18"/>
      <c r="I135" s="17" t="str">
        <f t="shared" si="3"/>
        <v/>
      </c>
      <c r="J135" s="22"/>
      <c r="K135" s="18"/>
      <c r="L135" s="18"/>
      <c r="M135" s="18"/>
      <c r="N135" s="17" t="str">
        <f t="shared" si="4"/>
        <v/>
      </c>
      <c r="O135" s="17" t="str">
        <f t="shared" si="5"/>
        <v/>
      </c>
      <c r="P135" s="16"/>
      <c r="Q135" s="18"/>
      <c r="R135" s="18"/>
      <c r="S135" s="22"/>
    </row>
    <row r="136" spans="1:19" x14ac:dyDescent="0.3">
      <c r="A136" s="17"/>
      <c r="B136" s="18"/>
      <c r="C136" s="21" t="str">
        <f>IFERROR(VLOOKUP($B136,Vendor_Inventory!$A:$N,2,FALSE),"")</f>
        <v/>
      </c>
      <c r="D136" s="17" t="str">
        <f>IFERROR(VLOOKUP($B136,Criticality!$A:$N,11,FALSE),"")</f>
        <v/>
      </c>
      <c r="E136" s="16"/>
      <c r="F136" s="22"/>
      <c r="G136" s="18"/>
      <c r="H136" s="18"/>
      <c r="I136" s="17" t="str">
        <f t="shared" ref="I136:I199" si="6">IF(OR($G136="", $H136=""),"", $G136*$H136)</f>
        <v/>
      </c>
      <c r="J136" s="22"/>
      <c r="K136" s="18"/>
      <c r="L136" s="18"/>
      <c r="M136" s="18"/>
      <c r="N136" s="17" t="str">
        <f t="shared" ref="N136:N199" si="7">IF(OR($L136="", $M136=""),"", $L136*$M136)</f>
        <v/>
      </c>
      <c r="O136" s="17" t="str">
        <f t="shared" ref="O136:O199" si="8">IF($N136="","",IF($N136&gt;=16,"High",IF($N136&gt;=9,"Medium","Low")))</f>
        <v/>
      </c>
      <c r="P136" s="16"/>
      <c r="Q136" s="18"/>
      <c r="R136" s="18"/>
      <c r="S136" s="22"/>
    </row>
    <row r="137" spans="1:19" x14ac:dyDescent="0.3">
      <c r="A137" s="17"/>
      <c r="B137" s="18"/>
      <c r="C137" s="21" t="str">
        <f>IFERROR(VLOOKUP($B137,Vendor_Inventory!$A:$N,2,FALSE),"")</f>
        <v/>
      </c>
      <c r="D137" s="17" t="str">
        <f>IFERROR(VLOOKUP($B137,Criticality!$A:$N,11,FALSE),"")</f>
        <v/>
      </c>
      <c r="E137" s="16"/>
      <c r="F137" s="22"/>
      <c r="G137" s="18"/>
      <c r="H137" s="18"/>
      <c r="I137" s="17" t="str">
        <f t="shared" si="6"/>
        <v/>
      </c>
      <c r="J137" s="22"/>
      <c r="K137" s="18"/>
      <c r="L137" s="18"/>
      <c r="M137" s="18"/>
      <c r="N137" s="17" t="str">
        <f t="shared" si="7"/>
        <v/>
      </c>
      <c r="O137" s="17" t="str">
        <f t="shared" si="8"/>
        <v/>
      </c>
      <c r="P137" s="16"/>
      <c r="Q137" s="18"/>
      <c r="R137" s="18"/>
      <c r="S137" s="22"/>
    </row>
    <row r="138" spans="1:19" x14ac:dyDescent="0.3">
      <c r="A138" s="17"/>
      <c r="B138" s="18"/>
      <c r="C138" s="21" t="str">
        <f>IFERROR(VLOOKUP($B138,Vendor_Inventory!$A:$N,2,FALSE),"")</f>
        <v/>
      </c>
      <c r="D138" s="17" t="str">
        <f>IFERROR(VLOOKUP($B138,Criticality!$A:$N,11,FALSE),"")</f>
        <v/>
      </c>
      <c r="E138" s="16"/>
      <c r="F138" s="22"/>
      <c r="G138" s="18"/>
      <c r="H138" s="18"/>
      <c r="I138" s="17" t="str">
        <f t="shared" si="6"/>
        <v/>
      </c>
      <c r="J138" s="22"/>
      <c r="K138" s="18"/>
      <c r="L138" s="18"/>
      <c r="M138" s="18"/>
      <c r="N138" s="17" t="str">
        <f t="shared" si="7"/>
        <v/>
      </c>
      <c r="O138" s="17" t="str">
        <f t="shared" si="8"/>
        <v/>
      </c>
      <c r="P138" s="16"/>
      <c r="Q138" s="18"/>
      <c r="R138" s="18"/>
      <c r="S138" s="22"/>
    </row>
    <row r="139" spans="1:19" x14ac:dyDescent="0.3">
      <c r="A139" s="17"/>
      <c r="B139" s="18"/>
      <c r="C139" s="21" t="str">
        <f>IFERROR(VLOOKUP($B139,Vendor_Inventory!$A:$N,2,FALSE),"")</f>
        <v/>
      </c>
      <c r="D139" s="17" t="str">
        <f>IFERROR(VLOOKUP($B139,Criticality!$A:$N,11,FALSE),"")</f>
        <v/>
      </c>
      <c r="E139" s="16"/>
      <c r="F139" s="22"/>
      <c r="G139" s="18"/>
      <c r="H139" s="18"/>
      <c r="I139" s="17" t="str">
        <f t="shared" si="6"/>
        <v/>
      </c>
      <c r="J139" s="22"/>
      <c r="K139" s="18"/>
      <c r="L139" s="18"/>
      <c r="M139" s="18"/>
      <c r="N139" s="17" t="str">
        <f t="shared" si="7"/>
        <v/>
      </c>
      <c r="O139" s="17" t="str">
        <f t="shared" si="8"/>
        <v/>
      </c>
      <c r="P139" s="16"/>
      <c r="Q139" s="18"/>
      <c r="R139" s="18"/>
      <c r="S139" s="22"/>
    </row>
    <row r="140" spans="1:19" x14ac:dyDescent="0.3">
      <c r="A140" s="17"/>
      <c r="B140" s="18"/>
      <c r="C140" s="21" t="str">
        <f>IFERROR(VLOOKUP($B140,Vendor_Inventory!$A:$N,2,FALSE),"")</f>
        <v/>
      </c>
      <c r="D140" s="17" t="str">
        <f>IFERROR(VLOOKUP($B140,Criticality!$A:$N,11,FALSE),"")</f>
        <v/>
      </c>
      <c r="E140" s="16"/>
      <c r="F140" s="22"/>
      <c r="G140" s="18"/>
      <c r="H140" s="18"/>
      <c r="I140" s="17" t="str">
        <f t="shared" si="6"/>
        <v/>
      </c>
      <c r="J140" s="22"/>
      <c r="K140" s="18"/>
      <c r="L140" s="18"/>
      <c r="M140" s="18"/>
      <c r="N140" s="17" t="str">
        <f t="shared" si="7"/>
        <v/>
      </c>
      <c r="O140" s="17" t="str">
        <f t="shared" si="8"/>
        <v/>
      </c>
      <c r="P140" s="16"/>
      <c r="Q140" s="18"/>
      <c r="R140" s="18"/>
      <c r="S140" s="22"/>
    </row>
    <row r="141" spans="1:19" x14ac:dyDescent="0.3">
      <c r="A141" s="17"/>
      <c r="B141" s="18"/>
      <c r="C141" s="21" t="str">
        <f>IFERROR(VLOOKUP($B141,Vendor_Inventory!$A:$N,2,FALSE),"")</f>
        <v/>
      </c>
      <c r="D141" s="17" t="str">
        <f>IFERROR(VLOOKUP($B141,Criticality!$A:$N,11,FALSE),"")</f>
        <v/>
      </c>
      <c r="E141" s="16"/>
      <c r="F141" s="22"/>
      <c r="G141" s="18"/>
      <c r="H141" s="18"/>
      <c r="I141" s="17" t="str">
        <f t="shared" si="6"/>
        <v/>
      </c>
      <c r="J141" s="22"/>
      <c r="K141" s="18"/>
      <c r="L141" s="18"/>
      <c r="M141" s="18"/>
      <c r="N141" s="17" t="str">
        <f t="shared" si="7"/>
        <v/>
      </c>
      <c r="O141" s="17" t="str">
        <f t="shared" si="8"/>
        <v/>
      </c>
      <c r="P141" s="16"/>
      <c r="Q141" s="18"/>
      <c r="R141" s="18"/>
      <c r="S141" s="22"/>
    </row>
    <row r="142" spans="1:19" x14ac:dyDescent="0.3">
      <c r="A142" s="17"/>
      <c r="B142" s="18"/>
      <c r="C142" s="21" t="str">
        <f>IFERROR(VLOOKUP($B142,Vendor_Inventory!$A:$N,2,FALSE),"")</f>
        <v/>
      </c>
      <c r="D142" s="17" t="str">
        <f>IFERROR(VLOOKUP($B142,Criticality!$A:$N,11,FALSE),"")</f>
        <v/>
      </c>
      <c r="E142" s="16"/>
      <c r="F142" s="22"/>
      <c r="G142" s="18"/>
      <c r="H142" s="18"/>
      <c r="I142" s="17" t="str">
        <f t="shared" si="6"/>
        <v/>
      </c>
      <c r="J142" s="22"/>
      <c r="K142" s="18"/>
      <c r="L142" s="18"/>
      <c r="M142" s="18"/>
      <c r="N142" s="17" t="str">
        <f t="shared" si="7"/>
        <v/>
      </c>
      <c r="O142" s="17" t="str">
        <f t="shared" si="8"/>
        <v/>
      </c>
      <c r="P142" s="16"/>
      <c r="Q142" s="18"/>
      <c r="R142" s="18"/>
      <c r="S142" s="22"/>
    </row>
    <row r="143" spans="1:19" x14ac:dyDescent="0.3">
      <c r="A143" s="17"/>
      <c r="B143" s="18"/>
      <c r="C143" s="21" t="str">
        <f>IFERROR(VLOOKUP($B143,Vendor_Inventory!$A:$N,2,FALSE),"")</f>
        <v/>
      </c>
      <c r="D143" s="17" t="str">
        <f>IFERROR(VLOOKUP($B143,Criticality!$A:$N,11,FALSE),"")</f>
        <v/>
      </c>
      <c r="E143" s="16"/>
      <c r="F143" s="22"/>
      <c r="G143" s="18"/>
      <c r="H143" s="18"/>
      <c r="I143" s="17" t="str">
        <f t="shared" si="6"/>
        <v/>
      </c>
      <c r="J143" s="22"/>
      <c r="K143" s="18"/>
      <c r="L143" s="18"/>
      <c r="M143" s="18"/>
      <c r="N143" s="17" t="str">
        <f t="shared" si="7"/>
        <v/>
      </c>
      <c r="O143" s="17" t="str">
        <f t="shared" si="8"/>
        <v/>
      </c>
      <c r="P143" s="16"/>
      <c r="Q143" s="18"/>
      <c r="R143" s="18"/>
      <c r="S143" s="22"/>
    </row>
    <row r="144" spans="1:19" x14ac:dyDescent="0.3">
      <c r="A144" s="17"/>
      <c r="B144" s="18"/>
      <c r="C144" s="21" t="str">
        <f>IFERROR(VLOOKUP($B144,Vendor_Inventory!$A:$N,2,FALSE),"")</f>
        <v/>
      </c>
      <c r="D144" s="17" t="str">
        <f>IFERROR(VLOOKUP($B144,Criticality!$A:$N,11,FALSE),"")</f>
        <v/>
      </c>
      <c r="E144" s="16"/>
      <c r="F144" s="22"/>
      <c r="G144" s="18"/>
      <c r="H144" s="18"/>
      <c r="I144" s="17" t="str">
        <f t="shared" si="6"/>
        <v/>
      </c>
      <c r="J144" s="22"/>
      <c r="K144" s="18"/>
      <c r="L144" s="18"/>
      <c r="M144" s="18"/>
      <c r="N144" s="17" t="str">
        <f t="shared" si="7"/>
        <v/>
      </c>
      <c r="O144" s="17" t="str">
        <f t="shared" si="8"/>
        <v/>
      </c>
      <c r="P144" s="16"/>
      <c r="Q144" s="18"/>
      <c r="R144" s="18"/>
      <c r="S144" s="22"/>
    </row>
    <row r="145" spans="1:19" x14ac:dyDescent="0.3">
      <c r="A145" s="17"/>
      <c r="B145" s="18"/>
      <c r="C145" s="21" t="str">
        <f>IFERROR(VLOOKUP($B145,Vendor_Inventory!$A:$N,2,FALSE),"")</f>
        <v/>
      </c>
      <c r="D145" s="17" t="str">
        <f>IFERROR(VLOOKUP($B145,Criticality!$A:$N,11,FALSE),"")</f>
        <v/>
      </c>
      <c r="E145" s="16"/>
      <c r="F145" s="22"/>
      <c r="G145" s="18"/>
      <c r="H145" s="18"/>
      <c r="I145" s="17" t="str">
        <f t="shared" si="6"/>
        <v/>
      </c>
      <c r="J145" s="22"/>
      <c r="K145" s="18"/>
      <c r="L145" s="18"/>
      <c r="M145" s="18"/>
      <c r="N145" s="17" t="str">
        <f t="shared" si="7"/>
        <v/>
      </c>
      <c r="O145" s="17" t="str">
        <f t="shared" si="8"/>
        <v/>
      </c>
      <c r="P145" s="16"/>
      <c r="Q145" s="18"/>
      <c r="R145" s="18"/>
      <c r="S145" s="22"/>
    </row>
    <row r="146" spans="1:19" x14ac:dyDescent="0.3">
      <c r="A146" s="17"/>
      <c r="B146" s="18"/>
      <c r="C146" s="21" t="str">
        <f>IFERROR(VLOOKUP($B146,Vendor_Inventory!$A:$N,2,FALSE),"")</f>
        <v/>
      </c>
      <c r="D146" s="17" t="str">
        <f>IFERROR(VLOOKUP($B146,Criticality!$A:$N,11,FALSE),"")</f>
        <v/>
      </c>
      <c r="E146" s="16"/>
      <c r="F146" s="22"/>
      <c r="G146" s="18"/>
      <c r="H146" s="18"/>
      <c r="I146" s="17" t="str">
        <f t="shared" si="6"/>
        <v/>
      </c>
      <c r="J146" s="22"/>
      <c r="K146" s="18"/>
      <c r="L146" s="18"/>
      <c r="M146" s="18"/>
      <c r="N146" s="17" t="str">
        <f t="shared" si="7"/>
        <v/>
      </c>
      <c r="O146" s="17" t="str">
        <f t="shared" si="8"/>
        <v/>
      </c>
      <c r="P146" s="16"/>
      <c r="Q146" s="18"/>
      <c r="R146" s="18"/>
      <c r="S146" s="22"/>
    </row>
    <row r="147" spans="1:19" x14ac:dyDescent="0.3">
      <c r="A147" s="17"/>
      <c r="B147" s="18"/>
      <c r="C147" s="21" t="str">
        <f>IFERROR(VLOOKUP($B147,Vendor_Inventory!$A:$N,2,FALSE),"")</f>
        <v/>
      </c>
      <c r="D147" s="17" t="str">
        <f>IFERROR(VLOOKUP($B147,Criticality!$A:$N,11,FALSE),"")</f>
        <v/>
      </c>
      <c r="E147" s="16"/>
      <c r="F147" s="22"/>
      <c r="G147" s="18"/>
      <c r="H147" s="18"/>
      <c r="I147" s="17" t="str">
        <f t="shared" si="6"/>
        <v/>
      </c>
      <c r="J147" s="22"/>
      <c r="K147" s="18"/>
      <c r="L147" s="18"/>
      <c r="M147" s="18"/>
      <c r="N147" s="17" t="str">
        <f t="shared" si="7"/>
        <v/>
      </c>
      <c r="O147" s="17" t="str">
        <f t="shared" si="8"/>
        <v/>
      </c>
      <c r="P147" s="16"/>
      <c r="Q147" s="18"/>
      <c r="R147" s="18"/>
      <c r="S147" s="22"/>
    </row>
    <row r="148" spans="1:19" x14ac:dyDescent="0.3">
      <c r="A148" s="17"/>
      <c r="B148" s="18"/>
      <c r="C148" s="21" t="str">
        <f>IFERROR(VLOOKUP($B148,Vendor_Inventory!$A:$N,2,FALSE),"")</f>
        <v/>
      </c>
      <c r="D148" s="17" t="str">
        <f>IFERROR(VLOOKUP($B148,Criticality!$A:$N,11,FALSE),"")</f>
        <v/>
      </c>
      <c r="E148" s="16"/>
      <c r="F148" s="22"/>
      <c r="G148" s="18"/>
      <c r="H148" s="18"/>
      <c r="I148" s="17" t="str">
        <f t="shared" si="6"/>
        <v/>
      </c>
      <c r="J148" s="22"/>
      <c r="K148" s="18"/>
      <c r="L148" s="18"/>
      <c r="M148" s="18"/>
      <c r="N148" s="17" t="str">
        <f t="shared" si="7"/>
        <v/>
      </c>
      <c r="O148" s="17" t="str">
        <f t="shared" si="8"/>
        <v/>
      </c>
      <c r="P148" s="16"/>
      <c r="Q148" s="18"/>
      <c r="R148" s="18"/>
      <c r="S148" s="22"/>
    </row>
    <row r="149" spans="1:19" x14ac:dyDescent="0.3">
      <c r="A149" s="17"/>
      <c r="B149" s="18"/>
      <c r="C149" s="21" t="str">
        <f>IFERROR(VLOOKUP($B149,Vendor_Inventory!$A:$N,2,FALSE),"")</f>
        <v/>
      </c>
      <c r="D149" s="17" t="str">
        <f>IFERROR(VLOOKUP($B149,Criticality!$A:$N,11,FALSE),"")</f>
        <v/>
      </c>
      <c r="E149" s="16"/>
      <c r="F149" s="22"/>
      <c r="G149" s="18"/>
      <c r="H149" s="18"/>
      <c r="I149" s="17" t="str">
        <f t="shared" si="6"/>
        <v/>
      </c>
      <c r="J149" s="22"/>
      <c r="K149" s="18"/>
      <c r="L149" s="18"/>
      <c r="M149" s="18"/>
      <c r="N149" s="17" t="str">
        <f t="shared" si="7"/>
        <v/>
      </c>
      <c r="O149" s="17" t="str">
        <f t="shared" si="8"/>
        <v/>
      </c>
      <c r="P149" s="16"/>
      <c r="Q149" s="18"/>
      <c r="R149" s="18"/>
      <c r="S149" s="22"/>
    </row>
    <row r="150" spans="1:19" x14ac:dyDescent="0.3">
      <c r="A150" s="17"/>
      <c r="B150" s="18"/>
      <c r="C150" s="21" t="str">
        <f>IFERROR(VLOOKUP($B150,Vendor_Inventory!$A:$N,2,FALSE),"")</f>
        <v/>
      </c>
      <c r="D150" s="17" t="str">
        <f>IFERROR(VLOOKUP($B150,Criticality!$A:$N,11,FALSE),"")</f>
        <v/>
      </c>
      <c r="E150" s="16"/>
      <c r="F150" s="22"/>
      <c r="G150" s="18"/>
      <c r="H150" s="18"/>
      <c r="I150" s="17" t="str">
        <f t="shared" si="6"/>
        <v/>
      </c>
      <c r="J150" s="22"/>
      <c r="K150" s="18"/>
      <c r="L150" s="18"/>
      <c r="M150" s="18"/>
      <c r="N150" s="17" t="str">
        <f t="shared" si="7"/>
        <v/>
      </c>
      <c r="O150" s="17" t="str">
        <f t="shared" si="8"/>
        <v/>
      </c>
      <c r="P150" s="16"/>
      <c r="Q150" s="18"/>
      <c r="R150" s="18"/>
      <c r="S150" s="22"/>
    </row>
    <row r="151" spans="1:19" x14ac:dyDescent="0.3">
      <c r="A151" s="17"/>
      <c r="B151" s="18"/>
      <c r="C151" s="21" t="str">
        <f>IFERROR(VLOOKUP($B151,Vendor_Inventory!$A:$N,2,FALSE),"")</f>
        <v/>
      </c>
      <c r="D151" s="17" t="str">
        <f>IFERROR(VLOOKUP($B151,Criticality!$A:$N,11,FALSE),"")</f>
        <v/>
      </c>
      <c r="E151" s="16"/>
      <c r="F151" s="22"/>
      <c r="G151" s="18"/>
      <c r="H151" s="18"/>
      <c r="I151" s="17" t="str">
        <f t="shared" si="6"/>
        <v/>
      </c>
      <c r="J151" s="22"/>
      <c r="K151" s="18"/>
      <c r="L151" s="18"/>
      <c r="M151" s="18"/>
      <c r="N151" s="17" t="str">
        <f t="shared" si="7"/>
        <v/>
      </c>
      <c r="O151" s="17" t="str">
        <f t="shared" si="8"/>
        <v/>
      </c>
      <c r="P151" s="16"/>
      <c r="Q151" s="18"/>
      <c r="R151" s="18"/>
      <c r="S151" s="22"/>
    </row>
    <row r="152" spans="1:19" x14ac:dyDescent="0.3">
      <c r="A152" s="17"/>
      <c r="B152" s="18"/>
      <c r="C152" s="21" t="str">
        <f>IFERROR(VLOOKUP($B152,Vendor_Inventory!$A:$N,2,FALSE),"")</f>
        <v/>
      </c>
      <c r="D152" s="17" t="str">
        <f>IFERROR(VLOOKUP($B152,Criticality!$A:$N,11,FALSE),"")</f>
        <v/>
      </c>
      <c r="E152" s="16"/>
      <c r="F152" s="22"/>
      <c r="G152" s="18"/>
      <c r="H152" s="18"/>
      <c r="I152" s="17" t="str">
        <f t="shared" si="6"/>
        <v/>
      </c>
      <c r="J152" s="22"/>
      <c r="K152" s="18"/>
      <c r="L152" s="18"/>
      <c r="M152" s="18"/>
      <c r="N152" s="17" t="str">
        <f t="shared" si="7"/>
        <v/>
      </c>
      <c r="O152" s="17" t="str">
        <f t="shared" si="8"/>
        <v/>
      </c>
      <c r="P152" s="16"/>
      <c r="Q152" s="18"/>
      <c r="R152" s="18"/>
      <c r="S152" s="22"/>
    </row>
    <row r="153" spans="1:19" x14ac:dyDescent="0.3">
      <c r="A153" s="17"/>
      <c r="B153" s="18"/>
      <c r="C153" s="21" t="str">
        <f>IFERROR(VLOOKUP($B153,Vendor_Inventory!$A:$N,2,FALSE),"")</f>
        <v/>
      </c>
      <c r="D153" s="17" t="str">
        <f>IFERROR(VLOOKUP($B153,Criticality!$A:$N,11,FALSE),"")</f>
        <v/>
      </c>
      <c r="E153" s="16"/>
      <c r="F153" s="22"/>
      <c r="G153" s="18"/>
      <c r="H153" s="18"/>
      <c r="I153" s="17" t="str">
        <f t="shared" si="6"/>
        <v/>
      </c>
      <c r="J153" s="22"/>
      <c r="K153" s="18"/>
      <c r="L153" s="18"/>
      <c r="M153" s="18"/>
      <c r="N153" s="17" t="str">
        <f t="shared" si="7"/>
        <v/>
      </c>
      <c r="O153" s="17" t="str">
        <f t="shared" si="8"/>
        <v/>
      </c>
      <c r="P153" s="16"/>
      <c r="Q153" s="18"/>
      <c r="R153" s="18"/>
      <c r="S153" s="22"/>
    </row>
    <row r="154" spans="1:19" x14ac:dyDescent="0.3">
      <c r="A154" s="17"/>
      <c r="B154" s="18"/>
      <c r="C154" s="21" t="str">
        <f>IFERROR(VLOOKUP($B154,Vendor_Inventory!$A:$N,2,FALSE),"")</f>
        <v/>
      </c>
      <c r="D154" s="17" t="str">
        <f>IFERROR(VLOOKUP($B154,Criticality!$A:$N,11,FALSE),"")</f>
        <v/>
      </c>
      <c r="E154" s="16"/>
      <c r="F154" s="22"/>
      <c r="G154" s="18"/>
      <c r="H154" s="18"/>
      <c r="I154" s="17" t="str">
        <f t="shared" si="6"/>
        <v/>
      </c>
      <c r="J154" s="22"/>
      <c r="K154" s="18"/>
      <c r="L154" s="18"/>
      <c r="M154" s="18"/>
      <c r="N154" s="17" t="str">
        <f t="shared" si="7"/>
        <v/>
      </c>
      <c r="O154" s="17" t="str">
        <f t="shared" si="8"/>
        <v/>
      </c>
      <c r="P154" s="16"/>
      <c r="Q154" s="18"/>
      <c r="R154" s="18"/>
      <c r="S154" s="22"/>
    </row>
    <row r="155" spans="1:19" x14ac:dyDescent="0.3">
      <c r="A155" s="17"/>
      <c r="B155" s="18"/>
      <c r="C155" s="21" t="str">
        <f>IFERROR(VLOOKUP($B155,Vendor_Inventory!$A:$N,2,FALSE),"")</f>
        <v/>
      </c>
      <c r="D155" s="17" t="str">
        <f>IFERROR(VLOOKUP($B155,Criticality!$A:$N,11,FALSE),"")</f>
        <v/>
      </c>
      <c r="E155" s="16"/>
      <c r="F155" s="22"/>
      <c r="G155" s="18"/>
      <c r="H155" s="18"/>
      <c r="I155" s="17" t="str">
        <f t="shared" si="6"/>
        <v/>
      </c>
      <c r="J155" s="22"/>
      <c r="K155" s="18"/>
      <c r="L155" s="18"/>
      <c r="M155" s="18"/>
      <c r="N155" s="17" t="str">
        <f t="shared" si="7"/>
        <v/>
      </c>
      <c r="O155" s="17" t="str">
        <f t="shared" si="8"/>
        <v/>
      </c>
      <c r="P155" s="16"/>
      <c r="Q155" s="18"/>
      <c r="R155" s="18"/>
      <c r="S155" s="22"/>
    </row>
    <row r="156" spans="1:19" x14ac:dyDescent="0.3">
      <c r="A156" s="17"/>
      <c r="B156" s="18"/>
      <c r="C156" s="21" t="str">
        <f>IFERROR(VLOOKUP($B156,Vendor_Inventory!$A:$N,2,FALSE),"")</f>
        <v/>
      </c>
      <c r="D156" s="17" t="str">
        <f>IFERROR(VLOOKUP($B156,Criticality!$A:$N,11,FALSE),"")</f>
        <v/>
      </c>
      <c r="E156" s="16"/>
      <c r="F156" s="22"/>
      <c r="G156" s="18"/>
      <c r="H156" s="18"/>
      <c r="I156" s="17" t="str">
        <f t="shared" si="6"/>
        <v/>
      </c>
      <c r="J156" s="22"/>
      <c r="K156" s="18"/>
      <c r="L156" s="18"/>
      <c r="M156" s="18"/>
      <c r="N156" s="17" t="str">
        <f t="shared" si="7"/>
        <v/>
      </c>
      <c r="O156" s="17" t="str">
        <f t="shared" si="8"/>
        <v/>
      </c>
      <c r="P156" s="16"/>
      <c r="Q156" s="18"/>
      <c r="R156" s="18"/>
      <c r="S156" s="22"/>
    </row>
    <row r="157" spans="1:19" x14ac:dyDescent="0.3">
      <c r="A157" s="17"/>
      <c r="B157" s="18"/>
      <c r="C157" s="21" t="str">
        <f>IFERROR(VLOOKUP($B157,Vendor_Inventory!$A:$N,2,FALSE),"")</f>
        <v/>
      </c>
      <c r="D157" s="17" t="str">
        <f>IFERROR(VLOOKUP($B157,Criticality!$A:$N,11,FALSE),"")</f>
        <v/>
      </c>
      <c r="E157" s="16"/>
      <c r="F157" s="22"/>
      <c r="G157" s="18"/>
      <c r="H157" s="18"/>
      <c r="I157" s="17" t="str">
        <f t="shared" si="6"/>
        <v/>
      </c>
      <c r="J157" s="22"/>
      <c r="K157" s="18"/>
      <c r="L157" s="18"/>
      <c r="M157" s="18"/>
      <c r="N157" s="17" t="str">
        <f t="shared" si="7"/>
        <v/>
      </c>
      <c r="O157" s="17" t="str">
        <f t="shared" si="8"/>
        <v/>
      </c>
      <c r="P157" s="16"/>
      <c r="Q157" s="18"/>
      <c r="R157" s="18"/>
      <c r="S157" s="22"/>
    </row>
    <row r="158" spans="1:19" x14ac:dyDescent="0.3">
      <c r="A158" s="17"/>
      <c r="B158" s="18"/>
      <c r="C158" s="21" t="str">
        <f>IFERROR(VLOOKUP($B158,Vendor_Inventory!$A:$N,2,FALSE),"")</f>
        <v/>
      </c>
      <c r="D158" s="17" t="str">
        <f>IFERROR(VLOOKUP($B158,Criticality!$A:$N,11,FALSE),"")</f>
        <v/>
      </c>
      <c r="E158" s="16"/>
      <c r="F158" s="22"/>
      <c r="G158" s="18"/>
      <c r="H158" s="18"/>
      <c r="I158" s="17" t="str">
        <f t="shared" si="6"/>
        <v/>
      </c>
      <c r="J158" s="22"/>
      <c r="K158" s="18"/>
      <c r="L158" s="18"/>
      <c r="M158" s="18"/>
      <c r="N158" s="17" t="str">
        <f t="shared" si="7"/>
        <v/>
      </c>
      <c r="O158" s="17" t="str">
        <f t="shared" si="8"/>
        <v/>
      </c>
      <c r="P158" s="16"/>
      <c r="Q158" s="18"/>
      <c r="R158" s="18"/>
      <c r="S158" s="22"/>
    </row>
    <row r="159" spans="1:19" x14ac:dyDescent="0.3">
      <c r="A159" s="17"/>
      <c r="B159" s="18"/>
      <c r="C159" s="21" t="str">
        <f>IFERROR(VLOOKUP($B159,Vendor_Inventory!$A:$N,2,FALSE),"")</f>
        <v/>
      </c>
      <c r="D159" s="17" t="str">
        <f>IFERROR(VLOOKUP($B159,Criticality!$A:$N,11,FALSE),"")</f>
        <v/>
      </c>
      <c r="E159" s="16"/>
      <c r="F159" s="22"/>
      <c r="G159" s="18"/>
      <c r="H159" s="18"/>
      <c r="I159" s="17" t="str">
        <f t="shared" si="6"/>
        <v/>
      </c>
      <c r="J159" s="22"/>
      <c r="K159" s="18"/>
      <c r="L159" s="18"/>
      <c r="M159" s="18"/>
      <c r="N159" s="17" t="str">
        <f t="shared" si="7"/>
        <v/>
      </c>
      <c r="O159" s="17" t="str">
        <f t="shared" si="8"/>
        <v/>
      </c>
      <c r="P159" s="16"/>
      <c r="Q159" s="18"/>
      <c r="R159" s="18"/>
      <c r="S159" s="22"/>
    </row>
    <row r="160" spans="1:19" x14ac:dyDescent="0.3">
      <c r="A160" s="17"/>
      <c r="B160" s="18"/>
      <c r="C160" s="21" t="str">
        <f>IFERROR(VLOOKUP($B160,Vendor_Inventory!$A:$N,2,FALSE),"")</f>
        <v/>
      </c>
      <c r="D160" s="17" t="str">
        <f>IFERROR(VLOOKUP($B160,Criticality!$A:$N,11,FALSE),"")</f>
        <v/>
      </c>
      <c r="E160" s="16"/>
      <c r="F160" s="22"/>
      <c r="G160" s="18"/>
      <c r="H160" s="18"/>
      <c r="I160" s="17" t="str">
        <f t="shared" si="6"/>
        <v/>
      </c>
      <c r="J160" s="22"/>
      <c r="K160" s="18"/>
      <c r="L160" s="18"/>
      <c r="M160" s="18"/>
      <c r="N160" s="17" t="str">
        <f t="shared" si="7"/>
        <v/>
      </c>
      <c r="O160" s="17" t="str">
        <f t="shared" si="8"/>
        <v/>
      </c>
      <c r="P160" s="16"/>
      <c r="Q160" s="18"/>
      <c r="R160" s="18"/>
      <c r="S160" s="22"/>
    </row>
    <row r="161" spans="1:19" x14ac:dyDescent="0.3">
      <c r="A161" s="17"/>
      <c r="B161" s="18"/>
      <c r="C161" s="21" t="str">
        <f>IFERROR(VLOOKUP($B161,Vendor_Inventory!$A:$N,2,FALSE),"")</f>
        <v/>
      </c>
      <c r="D161" s="17" t="str">
        <f>IFERROR(VLOOKUP($B161,Criticality!$A:$N,11,FALSE),"")</f>
        <v/>
      </c>
      <c r="E161" s="16"/>
      <c r="F161" s="22"/>
      <c r="G161" s="18"/>
      <c r="H161" s="18"/>
      <c r="I161" s="17" t="str">
        <f t="shared" si="6"/>
        <v/>
      </c>
      <c r="J161" s="22"/>
      <c r="K161" s="18"/>
      <c r="L161" s="18"/>
      <c r="M161" s="18"/>
      <c r="N161" s="17" t="str">
        <f t="shared" si="7"/>
        <v/>
      </c>
      <c r="O161" s="17" t="str">
        <f t="shared" si="8"/>
        <v/>
      </c>
      <c r="P161" s="16"/>
      <c r="Q161" s="18"/>
      <c r="R161" s="18"/>
      <c r="S161" s="22"/>
    </row>
    <row r="162" spans="1:19" x14ac:dyDescent="0.3">
      <c r="A162" s="17"/>
      <c r="B162" s="18"/>
      <c r="C162" s="21" t="str">
        <f>IFERROR(VLOOKUP($B162,Vendor_Inventory!$A:$N,2,FALSE),"")</f>
        <v/>
      </c>
      <c r="D162" s="17" t="str">
        <f>IFERROR(VLOOKUP($B162,Criticality!$A:$N,11,FALSE),"")</f>
        <v/>
      </c>
      <c r="E162" s="16"/>
      <c r="F162" s="22"/>
      <c r="G162" s="18"/>
      <c r="H162" s="18"/>
      <c r="I162" s="17" t="str">
        <f t="shared" si="6"/>
        <v/>
      </c>
      <c r="J162" s="22"/>
      <c r="K162" s="18"/>
      <c r="L162" s="18"/>
      <c r="M162" s="18"/>
      <c r="N162" s="17" t="str">
        <f t="shared" si="7"/>
        <v/>
      </c>
      <c r="O162" s="17" t="str">
        <f t="shared" si="8"/>
        <v/>
      </c>
      <c r="P162" s="16"/>
      <c r="Q162" s="18"/>
      <c r="R162" s="18"/>
      <c r="S162" s="22"/>
    </row>
    <row r="163" spans="1:19" x14ac:dyDescent="0.3">
      <c r="A163" s="17"/>
      <c r="B163" s="18"/>
      <c r="C163" s="21" t="str">
        <f>IFERROR(VLOOKUP($B163,Vendor_Inventory!$A:$N,2,FALSE),"")</f>
        <v/>
      </c>
      <c r="D163" s="17" t="str">
        <f>IFERROR(VLOOKUP($B163,Criticality!$A:$N,11,FALSE),"")</f>
        <v/>
      </c>
      <c r="E163" s="16"/>
      <c r="F163" s="22"/>
      <c r="G163" s="18"/>
      <c r="H163" s="18"/>
      <c r="I163" s="17" t="str">
        <f t="shared" si="6"/>
        <v/>
      </c>
      <c r="J163" s="22"/>
      <c r="K163" s="18"/>
      <c r="L163" s="18"/>
      <c r="M163" s="18"/>
      <c r="N163" s="17" t="str">
        <f t="shared" si="7"/>
        <v/>
      </c>
      <c r="O163" s="17" t="str">
        <f t="shared" si="8"/>
        <v/>
      </c>
      <c r="P163" s="16"/>
      <c r="Q163" s="18"/>
      <c r="R163" s="18"/>
      <c r="S163" s="22"/>
    </row>
    <row r="164" spans="1:19" x14ac:dyDescent="0.3">
      <c r="A164" s="17"/>
      <c r="B164" s="18"/>
      <c r="C164" s="21" t="str">
        <f>IFERROR(VLOOKUP($B164,Vendor_Inventory!$A:$N,2,FALSE),"")</f>
        <v/>
      </c>
      <c r="D164" s="17" t="str">
        <f>IFERROR(VLOOKUP($B164,Criticality!$A:$N,11,FALSE),"")</f>
        <v/>
      </c>
      <c r="E164" s="16"/>
      <c r="F164" s="22"/>
      <c r="G164" s="18"/>
      <c r="H164" s="18"/>
      <c r="I164" s="17" t="str">
        <f t="shared" si="6"/>
        <v/>
      </c>
      <c r="J164" s="22"/>
      <c r="K164" s="18"/>
      <c r="L164" s="18"/>
      <c r="M164" s="18"/>
      <c r="N164" s="17" t="str">
        <f t="shared" si="7"/>
        <v/>
      </c>
      <c r="O164" s="17" t="str">
        <f t="shared" si="8"/>
        <v/>
      </c>
      <c r="P164" s="16"/>
      <c r="Q164" s="18"/>
      <c r="R164" s="18"/>
      <c r="S164" s="22"/>
    </row>
    <row r="165" spans="1:19" x14ac:dyDescent="0.3">
      <c r="A165" s="17"/>
      <c r="B165" s="18"/>
      <c r="C165" s="21" t="str">
        <f>IFERROR(VLOOKUP($B165,Vendor_Inventory!$A:$N,2,FALSE),"")</f>
        <v/>
      </c>
      <c r="D165" s="17" t="str">
        <f>IFERROR(VLOOKUP($B165,Criticality!$A:$N,11,FALSE),"")</f>
        <v/>
      </c>
      <c r="E165" s="16"/>
      <c r="F165" s="22"/>
      <c r="G165" s="18"/>
      <c r="H165" s="18"/>
      <c r="I165" s="17" t="str">
        <f t="shared" si="6"/>
        <v/>
      </c>
      <c r="J165" s="22"/>
      <c r="K165" s="18"/>
      <c r="L165" s="18"/>
      <c r="M165" s="18"/>
      <c r="N165" s="17" t="str">
        <f t="shared" si="7"/>
        <v/>
      </c>
      <c r="O165" s="17" t="str">
        <f t="shared" si="8"/>
        <v/>
      </c>
      <c r="P165" s="16"/>
      <c r="Q165" s="18"/>
      <c r="R165" s="18"/>
      <c r="S165" s="22"/>
    </row>
    <row r="166" spans="1:19" x14ac:dyDescent="0.3">
      <c r="A166" s="17"/>
      <c r="B166" s="18"/>
      <c r="C166" s="21" t="str">
        <f>IFERROR(VLOOKUP($B166,Vendor_Inventory!$A:$N,2,FALSE),"")</f>
        <v/>
      </c>
      <c r="D166" s="17" t="str">
        <f>IFERROR(VLOOKUP($B166,Criticality!$A:$N,11,FALSE),"")</f>
        <v/>
      </c>
      <c r="E166" s="16"/>
      <c r="F166" s="22"/>
      <c r="G166" s="18"/>
      <c r="H166" s="18"/>
      <c r="I166" s="17" t="str">
        <f t="shared" si="6"/>
        <v/>
      </c>
      <c r="J166" s="22"/>
      <c r="K166" s="18"/>
      <c r="L166" s="18"/>
      <c r="M166" s="18"/>
      <c r="N166" s="17" t="str">
        <f t="shared" si="7"/>
        <v/>
      </c>
      <c r="O166" s="17" t="str">
        <f t="shared" si="8"/>
        <v/>
      </c>
      <c r="P166" s="16"/>
      <c r="Q166" s="18"/>
      <c r="R166" s="18"/>
      <c r="S166" s="22"/>
    </row>
    <row r="167" spans="1:19" x14ac:dyDescent="0.3">
      <c r="A167" s="17"/>
      <c r="B167" s="18"/>
      <c r="C167" s="21" t="str">
        <f>IFERROR(VLOOKUP($B167,Vendor_Inventory!$A:$N,2,FALSE),"")</f>
        <v/>
      </c>
      <c r="D167" s="17" t="str">
        <f>IFERROR(VLOOKUP($B167,Criticality!$A:$N,11,FALSE),"")</f>
        <v/>
      </c>
      <c r="E167" s="16"/>
      <c r="F167" s="22"/>
      <c r="G167" s="18"/>
      <c r="H167" s="18"/>
      <c r="I167" s="17" t="str">
        <f t="shared" si="6"/>
        <v/>
      </c>
      <c r="J167" s="22"/>
      <c r="K167" s="18"/>
      <c r="L167" s="18"/>
      <c r="M167" s="18"/>
      <c r="N167" s="17" t="str">
        <f t="shared" si="7"/>
        <v/>
      </c>
      <c r="O167" s="17" t="str">
        <f t="shared" si="8"/>
        <v/>
      </c>
      <c r="P167" s="16"/>
      <c r="Q167" s="18"/>
      <c r="R167" s="18"/>
      <c r="S167" s="22"/>
    </row>
    <row r="168" spans="1:19" x14ac:dyDescent="0.3">
      <c r="A168" s="17"/>
      <c r="B168" s="18"/>
      <c r="C168" s="21" t="str">
        <f>IFERROR(VLOOKUP($B168,Vendor_Inventory!$A:$N,2,FALSE),"")</f>
        <v/>
      </c>
      <c r="D168" s="17" t="str">
        <f>IFERROR(VLOOKUP($B168,Criticality!$A:$N,11,FALSE),"")</f>
        <v/>
      </c>
      <c r="E168" s="16"/>
      <c r="F168" s="22"/>
      <c r="G168" s="18"/>
      <c r="H168" s="18"/>
      <c r="I168" s="17" t="str">
        <f t="shared" si="6"/>
        <v/>
      </c>
      <c r="J168" s="22"/>
      <c r="K168" s="18"/>
      <c r="L168" s="18"/>
      <c r="M168" s="18"/>
      <c r="N168" s="17" t="str">
        <f t="shared" si="7"/>
        <v/>
      </c>
      <c r="O168" s="17" t="str">
        <f t="shared" si="8"/>
        <v/>
      </c>
      <c r="P168" s="16"/>
      <c r="Q168" s="18"/>
      <c r="R168" s="18"/>
      <c r="S168" s="22"/>
    </row>
    <row r="169" spans="1:19" x14ac:dyDescent="0.3">
      <c r="A169" s="17"/>
      <c r="B169" s="18"/>
      <c r="C169" s="21" t="str">
        <f>IFERROR(VLOOKUP($B169,Vendor_Inventory!$A:$N,2,FALSE),"")</f>
        <v/>
      </c>
      <c r="D169" s="17" t="str">
        <f>IFERROR(VLOOKUP($B169,Criticality!$A:$N,11,FALSE),"")</f>
        <v/>
      </c>
      <c r="E169" s="16"/>
      <c r="F169" s="22"/>
      <c r="G169" s="18"/>
      <c r="H169" s="18"/>
      <c r="I169" s="17" t="str">
        <f t="shared" si="6"/>
        <v/>
      </c>
      <c r="J169" s="22"/>
      <c r="K169" s="18"/>
      <c r="L169" s="18"/>
      <c r="M169" s="18"/>
      <c r="N169" s="17" t="str">
        <f t="shared" si="7"/>
        <v/>
      </c>
      <c r="O169" s="17" t="str">
        <f t="shared" si="8"/>
        <v/>
      </c>
      <c r="P169" s="16"/>
      <c r="Q169" s="18"/>
      <c r="R169" s="18"/>
      <c r="S169" s="22"/>
    </row>
    <row r="170" spans="1:19" x14ac:dyDescent="0.3">
      <c r="A170" s="17"/>
      <c r="B170" s="18"/>
      <c r="C170" s="21" t="str">
        <f>IFERROR(VLOOKUP($B170,Vendor_Inventory!$A:$N,2,FALSE),"")</f>
        <v/>
      </c>
      <c r="D170" s="17" t="str">
        <f>IFERROR(VLOOKUP($B170,Criticality!$A:$N,11,FALSE),"")</f>
        <v/>
      </c>
      <c r="E170" s="16"/>
      <c r="F170" s="22"/>
      <c r="G170" s="18"/>
      <c r="H170" s="18"/>
      <c r="I170" s="17" t="str">
        <f t="shared" si="6"/>
        <v/>
      </c>
      <c r="J170" s="22"/>
      <c r="K170" s="18"/>
      <c r="L170" s="18"/>
      <c r="M170" s="18"/>
      <c r="N170" s="17" t="str">
        <f t="shared" si="7"/>
        <v/>
      </c>
      <c r="O170" s="17" t="str">
        <f t="shared" si="8"/>
        <v/>
      </c>
      <c r="P170" s="16"/>
      <c r="Q170" s="18"/>
      <c r="R170" s="18"/>
      <c r="S170" s="22"/>
    </row>
    <row r="171" spans="1:19" x14ac:dyDescent="0.3">
      <c r="A171" s="17"/>
      <c r="B171" s="18"/>
      <c r="C171" s="21" t="str">
        <f>IFERROR(VLOOKUP($B171,Vendor_Inventory!$A:$N,2,FALSE),"")</f>
        <v/>
      </c>
      <c r="D171" s="17" t="str">
        <f>IFERROR(VLOOKUP($B171,Criticality!$A:$N,11,FALSE),"")</f>
        <v/>
      </c>
      <c r="E171" s="16"/>
      <c r="F171" s="22"/>
      <c r="G171" s="18"/>
      <c r="H171" s="18"/>
      <c r="I171" s="17" t="str">
        <f t="shared" si="6"/>
        <v/>
      </c>
      <c r="J171" s="22"/>
      <c r="K171" s="18"/>
      <c r="L171" s="18"/>
      <c r="M171" s="18"/>
      <c r="N171" s="17" t="str">
        <f t="shared" si="7"/>
        <v/>
      </c>
      <c r="O171" s="17" t="str">
        <f t="shared" si="8"/>
        <v/>
      </c>
      <c r="P171" s="16"/>
      <c r="Q171" s="18"/>
      <c r="R171" s="18"/>
      <c r="S171" s="22"/>
    </row>
    <row r="172" spans="1:19" x14ac:dyDescent="0.3">
      <c r="A172" s="17"/>
      <c r="B172" s="18"/>
      <c r="C172" s="21" t="str">
        <f>IFERROR(VLOOKUP($B172,Vendor_Inventory!$A:$N,2,FALSE),"")</f>
        <v/>
      </c>
      <c r="D172" s="17" t="str">
        <f>IFERROR(VLOOKUP($B172,Criticality!$A:$N,11,FALSE),"")</f>
        <v/>
      </c>
      <c r="E172" s="16"/>
      <c r="F172" s="22"/>
      <c r="G172" s="18"/>
      <c r="H172" s="18"/>
      <c r="I172" s="17" t="str">
        <f t="shared" si="6"/>
        <v/>
      </c>
      <c r="J172" s="22"/>
      <c r="K172" s="18"/>
      <c r="L172" s="18"/>
      <c r="M172" s="18"/>
      <c r="N172" s="17" t="str">
        <f t="shared" si="7"/>
        <v/>
      </c>
      <c r="O172" s="17" t="str">
        <f t="shared" si="8"/>
        <v/>
      </c>
      <c r="P172" s="16"/>
      <c r="Q172" s="18"/>
      <c r="R172" s="18"/>
      <c r="S172" s="22"/>
    </row>
    <row r="173" spans="1:19" x14ac:dyDescent="0.3">
      <c r="A173" s="17"/>
      <c r="B173" s="18"/>
      <c r="C173" s="21" t="str">
        <f>IFERROR(VLOOKUP($B173,Vendor_Inventory!$A:$N,2,FALSE),"")</f>
        <v/>
      </c>
      <c r="D173" s="17" t="str">
        <f>IFERROR(VLOOKUP($B173,Criticality!$A:$N,11,FALSE),"")</f>
        <v/>
      </c>
      <c r="E173" s="16"/>
      <c r="F173" s="22"/>
      <c r="G173" s="18"/>
      <c r="H173" s="18"/>
      <c r="I173" s="17" t="str">
        <f t="shared" si="6"/>
        <v/>
      </c>
      <c r="J173" s="22"/>
      <c r="K173" s="18"/>
      <c r="L173" s="18"/>
      <c r="M173" s="18"/>
      <c r="N173" s="17" t="str">
        <f t="shared" si="7"/>
        <v/>
      </c>
      <c r="O173" s="17" t="str">
        <f t="shared" si="8"/>
        <v/>
      </c>
      <c r="P173" s="16"/>
      <c r="Q173" s="18"/>
      <c r="R173" s="18"/>
      <c r="S173" s="22"/>
    </row>
    <row r="174" spans="1:19" x14ac:dyDescent="0.3">
      <c r="A174" s="17"/>
      <c r="B174" s="18"/>
      <c r="C174" s="21" t="str">
        <f>IFERROR(VLOOKUP($B174,Vendor_Inventory!$A:$N,2,FALSE),"")</f>
        <v/>
      </c>
      <c r="D174" s="17" t="str">
        <f>IFERROR(VLOOKUP($B174,Criticality!$A:$N,11,FALSE),"")</f>
        <v/>
      </c>
      <c r="E174" s="16"/>
      <c r="F174" s="22"/>
      <c r="G174" s="18"/>
      <c r="H174" s="18"/>
      <c r="I174" s="17" t="str">
        <f t="shared" si="6"/>
        <v/>
      </c>
      <c r="J174" s="22"/>
      <c r="K174" s="18"/>
      <c r="L174" s="18"/>
      <c r="M174" s="18"/>
      <c r="N174" s="17" t="str">
        <f t="shared" si="7"/>
        <v/>
      </c>
      <c r="O174" s="17" t="str">
        <f t="shared" si="8"/>
        <v/>
      </c>
      <c r="P174" s="16"/>
      <c r="Q174" s="18"/>
      <c r="R174" s="18"/>
      <c r="S174" s="22"/>
    </row>
    <row r="175" spans="1:19" x14ac:dyDescent="0.3">
      <c r="A175" s="17"/>
      <c r="B175" s="18"/>
      <c r="C175" s="21" t="str">
        <f>IFERROR(VLOOKUP($B175,Vendor_Inventory!$A:$N,2,FALSE),"")</f>
        <v/>
      </c>
      <c r="D175" s="17" t="str">
        <f>IFERROR(VLOOKUP($B175,Criticality!$A:$N,11,FALSE),"")</f>
        <v/>
      </c>
      <c r="E175" s="16"/>
      <c r="F175" s="22"/>
      <c r="G175" s="18"/>
      <c r="H175" s="18"/>
      <c r="I175" s="17" t="str">
        <f t="shared" si="6"/>
        <v/>
      </c>
      <c r="J175" s="22"/>
      <c r="K175" s="18"/>
      <c r="L175" s="18"/>
      <c r="M175" s="18"/>
      <c r="N175" s="17" t="str">
        <f t="shared" si="7"/>
        <v/>
      </c>
      <c r="O175" s="17" t="str">
        <f t="shared" si="8"/>
        <v/>
      </c>
      <c r="P175" s="16"/>
      <c r="Q175" s="18"/>
      <c r="R175" s="18"/>
      <c r="S175" s="22"/>
    </row>
    <row r="176" spans="1:19" x14ac:dyDescent="0.3">
      <c r="A176" s="17"/>
      <c r="B176" s="18"/>
      <c r="C176" s="21" t="str">
        <f>IFERROR(VLOOKUP($B176,Vendor_Inventory!$A:$N,2,FALSE),"")</f>
        <v/>
      </c>
      <c r="D176" s="17" t="str">
        <f>IFERROR(VLOOKUP($B176,Criticality!$A:$N,11,FALSE),"")</f>
        <v/>
      </c>
      <c r="E176" s="16"/>
      <c r="F176" s="22"/>
      <c r="G176" s="18"/>
      <c r="H176" s="18"/>
      <c r="I176" s="17" t="str">
        <f t="shared" si="6"/>
        <v/>
      </c>
      <c r="J176" s="22"/>
      <c r="K176" s="18"/>
      <c r="L176" s="18"/>
      <c r="M176" s="18"/>
      <c r="N176" s="17" t="str">
        <f t="shared" si="7"/>
        <v/>
      </c>
      <c r="O176" s="17" t="str">
        <f t="shared" si="8"/>
        <v/>
      </c>
      <c r="P176" s="16"/>
      <c r="Q176" s="18"/>
      <c r="R176" s="18"/>
      <c r="S176" s="22"/>
    </row>
    <row r="177" spans="1:19" x14ac:dyDescent="0.3">
      <c r="A177" s="17"/>
      <c r="B177" s="18"/>
      <c r="C177" s="21" t="str">
        <f>IFERROR(VLOOKUP($B177,Vendor_Inventory!$A:$N,2,FALSE),"")</f>
        <v/>
      </c>
      <c r="D177" s="17" t="str">
        <f>IFERROR(VLOOKUP($B177,Criticality!$A:$N,11,FALSE),"")</f>
        <v/>
      </c>
      <c r="E177" s="16"/>
      <c r="F177" s="22"/>
      <c r="G177" s="18"/>
      <c r="H177" s="18"/>
      <c r="I177" s="17" t="str">
        <f t="shared" si="6"/>
        <v/>
      </c>
      <c r="J177" s="22"/>
      <c r="K177" s="18"/>
      <c r="L177" s="18"/>
      <c r="M177" s="18"/>
      <c r="N177" s="17" t="str">
        <f t="shared" si="7"/>
        <v/>
      </c>
      <c r="O177" s="17" t="str">
        <f t="shared" si="8"/>
        <v/>
      </c>
      <c r="P177" s="16"/>
      <c r="Q177" s="18"/>
      <c r="R177" s="18"/>
      <c r="S177" s="22"/>
    </row>
    <row r="178" spans="1:19" x14ac:dyDescent="0.3">
      <c r="A178" s="17"/>
      <c r="B178" s="18"/>
      <c r="C178" s="21" t="str">
        <f>IFERROR(VLOOKUP($B178,Vendor_Inventory!$A:$N,2,FALSE),"")</f>
        <v/>
      </c>
      <c r="D178" s="17" t="str">
        <f>IFERROR(VLOOKUP($B178,Criticality!$A:$N,11,FALSE),"")</f>
        <v/>
      </c>
      <c r="E178" s="16"/>
      <c r="F178" s="22"/>
      <c r="G178" s="18"/>
      <c r="H178" s="18"/>
      <c r="I178" s="17" t="str">
        <f t="shared" si="6"/>
        <v/>
      </c>
      <c r="J178" s="22"/>
      <c r="K178" s="18"/>
      <c r="L178" s="18"/>
      <c r="M178" s="18"/>
      <c r="N178" s="17" t="str">
        <f t="shared" si="7"/>
        <v/>
      </c>
      <c r="O178" s="17" t="str">
        <f t="shared" si="8"/>
        <v/>
      </c>
      <c r="P178" s="16"/>
      <c r="Q178" s="18"/>
      <c r="R178" s="18"/>
      <c r="S178" s="22"/>
    </row>
    <row r="179" spans="1:19" x14ac:dyDescent="0.3">
      <c r="A179" s="17"/>
      <c r="B179" s="18"/>
      <c r="C179" s="21" t="str">
        <f>IFERROR(VLOOKUP($B179,Vendor_Inventory!$A:$N,2,FALSE),"")</f>
        <v/>
      </c>
      <c r="D179" s="17" t="str">
        <f>IFERROR(VLOOKUP($B179,Criticality!$A:$N,11,FALSE),"")</f>
        <v/>
      </c>
      <c r="E179" s="16"/>
      <c r="F179" s="22"/>
      <c r="G179" s="18"/>
      <c r="H179" s="18"/>
      <c r="I179" s="17" t="str">
        <f t="shared" si="6"/>
        <v/>
      </c>
      <c r="J179" s="22"/>
      <c r="K179" s="18"/>
      <c r="L179" s="18"/>
      <c r="M179" s="18"/>
      <c r="N179" s="17" t="str">
        <f t="shared" si="7"/>
        <v/>
      </c>
      <c r="O179" s="17" t="str">
        <f t="shared" si="8"/>
        <v/>
      </c>
      <c r="P179" s="16"/>
      <c r="Q179" s="18"/>
      <c r="R179" s="18"/>
      <c r="S179" s="22"/>
    </row>
    <row r="180" spans="1:19" x14ac:dyDescent="0.3">
      <c r="A180" s="17"/>
      <c r="B180" s="18"/>
      <c r="C180" s="21" t="str">
        <f>IFERROR(VLOOKUP($B180,Vendor_Inventory!$A:$N,2,FALSE),"")</f>
        <v/>
      </c>
      <c r="D180" s="17" t="str">
        <f>IFERROR(VLOOKUP($B180,Criticality!$A:$N,11,FALSE),"")</f>
        <v/>
      </c>
      <c r="E180" s="16"/>
      <c r="F180" s="22"/>
      <c r="G180" s="18"/>
      <c r="H180" s="18"/>
      <c r="I180" s="17" t="str">
        <f t="shared" si="6"/>
        <v/>
      </c>
      <c r="J180" s="22"/>
      <c r="K180" s="18"/>
      <c r="L180" s="18"/>
      <c r="M180" s="18"/>
      <c r="N180" s="17" t="str">
        <f t="shared" si="7"/>
        <v/>
      </c>
      <c r="O180" s="17" t="str">
        <f t="shared" si="8"/>
        <v/>
      </c>
      <c r="P180" s="16"/>
      <c r="Q180" s="18"/>
      <c r="R180" s="18"/>
      <c r="S180" s="22"/>
    </row>
    <row r="181" spans="1:19" x14ac:dyDescent="0.3">
      <c r="A181" s="17"/>
      <c r="B181" s="18"/>
      <c r="C181" s="21" t="str">
        <f>IFERROR(VLOOKUP($B181,Vendor_Inventory!$A:$N,2,FALSE),"")</f>
        <v/>
      </c>
      <c r="D181" s="17" t="str">
        <f>IFERROR(VLOOKUP($B181,Criticality!$A:$N,11,FALSE),"")</f>
        <v/>
      </c>
      <c r="E181" s="16"/>
      <c r="F181" s="22"/>
      <c r="G181" s="18"/>
      <c r="H181" s="18"/>
      <c r="I181" s="17" t="str">
        <f t="shared" si="6"/>
        <v/>
      </c>
      <c r="J181" s="22"/>
      <c r="K181" s="18"/>
      <c r="L181" s="18"/>
      <c r="M181" s="18"/>
      <c r="N181" s="17" t="str">
        <f t="shared" si="7"/>
        <v/>
      </c>
      <c r="O181" s="17" t="str">
        <f t="shared" si="8"/>
        <v/>
      </c>
      <c r="P181" s="16"/>
      <c r="Q181" s="18"/>
      <c r="R181" s="18"/>
      <c r="S181" s="22"/>
    </row>
    <row r="182" spans="1:19" x14ac:dyDescent="0.3">
      <c r="A182" s="17"/>
      <c r="B182" s="18"/>
      <c r="C182" s="21" t="str">
        <f>IFERROR(VLOOKUP($B182,Vendor_Inventory!$A:$N,2,FALSE),"")</f>
        <v/>
      </c>
      <c r="D182" s="17" t="str">
        <f>IFERROR(VLOOKUP($B182,Criticality!$A:$N,11,FALSE),"")</f>
        <v/>
      </c>
      <c r="E182" s="16"/>
      <c r="F182" s="22"/>
      <c r="G182" s="18"/>
      <c r="H182" s="18"/>
      <c r="I182" s="17" t="str">
        <f t="shared" si="6"/>
        <v/>
      </c>
      <c r="J182" s="22"/>
      <c r="K182" s="18"/>
      <c r="L182" s="18"/>
      <c r="M182" s="18"/>
      <c r="N182" s="17" t="str">
        <f t="shared" si="7"/>
        <v/>
      </c>
      <c r="O182" s="17" t="str">
        <f t="shared" si="8"/>
        <v/>
      </c>
      <c r="P182" s="16"/>
      <c r="Q182" s="18"/>
      <c r="R182" s="18"/>
      <c r="S182" s="22"/>
    </row>
    <row r="183" spans="1:19" x14ac:dyDescent="0.3">
      <c r="A183" s="17"/>
      <c r="B183" s="18"/>
      <c r="C183" s="21" t="str">
        <f>IFERROR(VLOOKUP($B183,Vendor_Inventory!$A:$N,2,FALSE),"")</f>
        <v/>
      </c>
      <c r="D183" s="17" t="str">
        <f>IFERROR(VLOOKUP($B183,Criticality!$A:$N,11,FALSE),"")</f>
        <v/>
      </c>
      <c r="E183" s="16"/>
      <c r="F183" s="22"/>
      <c r="G183" s="18"/>
      <c r="H183" s="18"/>
      <c r="I183" s="17" t="str">
        <f t="shared" si="6"/>
        <v/>
      </c>
      <c r="J183" s="22"/>
      <c r="K183" s="18"/>
      <c r="L183" s="18"/>
      <c r="M183" s="18"/>
      <c r="N183" s="17" t="str">
        <f t="shared" si="7"/>
        <v/>
      </c>
      <c r="O183" s="17" t="str">
        <f t="shared" si="8"/>
        <v/>
      </c>
      <c r="P183" s="16"/>
      <c r="Q183" s="18"/>
      <c r="R183" s="18"/>
      <c r="S183" s="22"/>
    </row>
    <row r="184" spans="1:19" x14ac:dyDescent="0.3">
      <c r="A184" s="17"/>
      <c r="B184" s="18"/>
      <c r="C184" s="21" t="str">
        <f>IFERROR(VLOOKUP($B184,Vendor_Inventory!$A:$N,2,FALSE),"")</f>
        <v/>
      </c>
      <c r="D184" s="17" t="str">
        <f>IFERROR(VLOOKUP($B184,Criticality!$A:$N,11,FALSE),"")</f>
        <v/>
      </c>
      <c r="E184" s="16"/>
      <c r="F184" s="22"/>
      <c r="G184" s="18"/>
      <c r="H184" s="18"/>
      <c r="I184" s="17" t="str">
        <f t="shared" si="6"/>
        <v/>
      </c>
      <c r="J184" s="22"/>
      <c r="K184" s="18"/>
      <c r="L184" s="18"/>
      <c r="M184" s="18"/>
      <c r="N184" s="17" t="str">
        <f t="shared" si="7"/>
        <v/>
      </c>
      <c r="O184" s="17" t="str">
        <f t="shared" si="8"/>
        <v/>
      </c>
      <c r="P184" s="16"/>
      <c r="Q184" s="18"/>
      <c r="R184" s="18"/>
      <c r="S184" s="22"/>
    </row>
    <row r="185" spans="1:19" x14ac:dyDescent="0.3">
      <c r="A185" s="17"/>
      <c r="B185" s="18"/>
      <c r="C185" s="21" t="str">
        <f>IFERROR(VLOOKUP($B185,Vendor_Inventory!$A:$N,2,FALSE),"")</f>
        <v/>
      </c>
      <c r="D185" s="17" t="str">
        <f>IFERROR(VLOOKUP($B185,Criticality!$A:$N,11,FALSE),"")</f>
        <v/>
      </c>
      <c r="E185" s="16"/>
      <c r="F185" s="22"/>
      <c r="G185" s="18"/>
      <c r="H185" s="18"/>
      <c r="I185" s="17" t="str">
        <f t="shared" si="6"/>
        <v/>
      </c>
      <c r="J185" s="22"/>
      <c r="K185" s="18"/>
      <c r="L185" s="18"/>
      <c r="M185" s="18"/>
      <c r="N185" s="17" t="str">
        <f t="shared" si="7"/>
        <v/>
      </c>
      <c r="O185" s="17" t="str">
        <f t="shared" si="8"/>
        <v/>
      </c>
      <c r="P185" s="16"/>
      <c r="Q185" s="18"/>
      <c r="R185" s="18"/>
      <c r="S185" s="22"/>
    </row>
    <row r="186" spans="1:19" x14ac:dyDescent="0.3">
      <c r="A186" s="17"/>
      <c r="B186" s="18"/>
      <c r="C186" s="21" t="str">
        <f>IFERROR(VLOOKUP($B186,Vendor_Inventory!$A:$N,2,FALSE),"")</f>
        <v/>
      </c>
      <c r="D186" s="17" t="str">
        <f>IFERROR(VLOOKUP($B186,Criticality!$A:$N,11,FALSE),"")</f>
        <v/>
      </c>
      <c r="E186" s="16"/>
      <c r="F186" s="22"/>
      <c r="G186" s="18"/>
      <c r="H186" s="18"/>
      <c r="I186" s="17" t="str">
        <f t="shared" si="6"/>
        <v/>
      </c>
      <c r="J186" s="22"/>
      <c r="K186" s="18"/>
      <c r="L186" s="18"/>
      <c r="M186" s="18"/>
      <c r="N186" s="17" t="str">
        <f t="shared" si="7"/>
        <v/>
      </c>
      <c r="O186" s="17" t="str">
        <f t="shared" si="8"/>
        <v/>
      </c>
      <c r="P186" s="16"/>
      <c r="Q186" s="18"/>
      <c r="R186" s="18"/>
      <c r="S186" s="22"/>
    </row>
    <row r="187" spans="1:19" x14ac:dyDescent="0.3">
      <c r="A187" s="17"/>
      <c r="B187" s="18"/>
      <c r="C187" s="21" t="str">
        <f>IFERROR(VLOOKUP($B187,Vendor_Inventory!$A:$N,2,FALSE),"")</f>
        <v/>
      </c>
      <c r="D187" s="17" t="str">
        <f>IFERROR(VLOOKUP($B187,Criticality!$A:$N,11,FALSE),"")</f>
        <v/>
      </c>
      <c r="E187" s="16"/>
      <c r="F187" s="22"/>
      <c r="G187" s="18"/>
      <c r="H187" s="18"/>
      <c r="I187" s="17" t="str">
        <f t="shared" si="6"/>
        <v/>
      </c>
      <c r="J187" s="22"/>
      <c r="K187" s="18"/>
      <c r="L187" s="18"/>
      <c r="M187" s="18"/>
      <c r="N187" s="17" t="str">
        <f t="shared" si="7"/>
        <v/>
      </c>
      <c r="O187" s="17" t="str">
        <f t="shared" si="8"/>
        <v/>
      </c>
      <c r="P187" s="16"/>
      <c r="Q187" s="18"/>
      <c r="R187" s="18"/>
      <c r="S187" s="22"/>
    </row>
    <row r="188" spans="1:19" x14ac:dyDescent="0.3">
      <c r="A188" s="17"/>
      <c r="B188" s="18"/>
      <c r="C188" s="21" t="str">
        <f>IFERROR(VLOOKUP($B188,Vendor_Inventory!$A:$N,2,FALSE),"")</f>
        <v/>
      </c>
      <c r="D188" s="17" t="str">
        <f>IFERROR(VLOOKUP($B188,Criticality!$A:$N,11,FALSE),"")</f>
        <v/>
      </c>
      <c r="E188" s="16"/>
      <c r="F188" s="22"/>
      <c r="G188" s="18"/>
      <c r="H188" s="18"/>
      <c r="I188" s="17" t="str">
        <f t="shared" si="6"/>
        <v/>
      </c>
      <c r="J188" s="22"/>
      <c r="K188" s="18"/>
      <c r="L188" s="18"/>
      <c r="M188" s="18"/>
      <c r="N188" s="17" t="str">
        <f t="shared" si="7"/>
        <v/>
      </c>
      <c r="O188" s="17" t="str">
        <f t="shared" si="8"/>
        <v/>
      </c>
      <c r="P188" s="16"/>
      <c r="Q188" s="18"/>
      <c r="R188" s="18"/>
      <c r="S188" s="22"/>
    </row>
    <row r="189" spans="1:19" x14ac:dyDescent="0.3">
      <c r="A189" s="17"/>
      <c r="B189" s="18"/>
      <c r="C189" s="21" t="str">
        <f>IFERROR(VLOOKUP($B189,Vendor_Inventory!$A:$N,2,FALSE),"")</f>
        <v/>
      </c>
      <c r="D189" s="17" t="str">
        <f>IFERROR(VLOOKUP($B189,Criticality!$A:$N,11,FALSE),"")</f>
        <v/>
      </c>
      <c r="E189" s="16"/>
      <c r="F189" s="22"/>
      <c r="G189" s="18"/>
      <c r="H189" s="18"/>
      <c r="I189" s="17" t="str">
        <f t="shared" si="6"/>
        <v/>
      </c>
      <c r="J189" s="22"/>
      <c r="K189" s="18"/>
      <c r="L189" s="18"/>
      <c r="M189" s="18"/>
      <c r="N189" s="17" t="str">
        <f t="shared" si="7"/>
        <v/>
      </c>
      <c r="O189" s="17" t="str">
        <f t="shared" si="8"/>
        <v/>
      </c>
      <c r="P189" s="16"/>
      <c r="Q189" s="18"/>
      <c r="R189" s="18"/>
      <c r="S189" s="22"/>
    </row>
    <row r="190" spans="1:19" x14ac:dyDescent="0.3">
      <c r="A190" s="17"/>
      <c r="B190" s="18"/>
      <c r="C190" s="21" t="str">
        <f>IFERROR(VLOOKUP($B190,Vendor_Inventory!$A:$N,2,FALSE),"")</f>
        <v/>
      </c>
      <c r="D190" s="17" t="str">
        <f>IFERROR(VLOOKUP($B190,Criticality!$A:$N,11,FALSE),"")</f>
        <v/>
      </c>
      <c r="E190" s="16"/>
      <c r="F190" s="22"/>
      <c r="G190" s="18"/>
      <c r="H190" s="18"/>
      <c r="I190" s="17" t="str">
        <f t="shared" si="6"/>
        <v/>
      </c>
      <c r="J190" s="22"/>
      <c r="K190" s="18"/>
      <c r="L190" s="18"/>
      <c r="M190" s="18"/>
      <c r="N190" s="17" t="str">
        <f t="shared" si="7"/>
        <v/>
      </c>
      <c r="O190" s="17" t="str">
        <f t="shared" si="8"/>
        <v/>
      </c>
      <c r="P190" s="16"/>
      <c r="Q190" s="18"/>
      <c r="R190" s="18"/>
      <c r="S190" s="22"/>
    </row>
    <row r="191" spans="1:19" x14ac:dyDescent="0.3">
      <c r="A191" s="17"/>
      <c r="B191" s="18"/>
      <c r="C191" s="21" t="str">
        <f>IFERROR(VLOOKUP($B191,Vendor_Inventory!$A:$N,2,FALSE),"")</f>
        <v/>
      </c>
      <c r="D191" s="17" t="str">
        <f>IFERROR(VLOOKUP($B191,Criticality!$A:$N,11,FALSE),"")</f>
        <v/>
      </c>
      <c r="E191" s="16"/>
      <c r="F191" s="22"/>
      <c r="G191" s="18"/>
      <c r="H191" s="18"/>
      <c r="I191" s="17" t="str">
        <f t="shared" si="6"/>
        <v/>
      </c>
      <c r="J191" s="22"/>
      <c r="K191" s="18"/>
      <c r="L191" s="18"/>
      <c r="M191" s="18"/>
      <c r="N191" s="17" t="str">
        <f t="shared" si="7"/>
        <v/>
      </c>
      <c r="O191" s="17" t="str">
        <f t="shared" si="8"/>
        <v/>
      </c>
      <c r="P191" s="16"/>
      <c r="Q191" s="18"/>
      <c r="R191" s="18"/>
      <c r="S191" s="22"/>
    </row>
    <row r="192" spans="1:19" x14ac:dyDescent="0.3">
      <c r="A192" s="17"/>
      <c r="B192" s="18"/>
      <c r="C192" s="21" t="str">
        <f>IFERROR(VLOOKUP($B192,Vendor_Inventory!$A:$N,2,FALSE),"")</f>
        <v/>
      </c>
      <c r="D192" s="17" t="str">
        <f>IFERROR(VLOOKUP($B192,Criticality!$A:$N,11,FALSE),"")</f>
        <v/>
      </c>
      <c r="E192" s="16"/>
      <c r="F192" s="22"/>
      <c r="G192" s="18"/>
      <c r="H192" s="18"/>
      <c r="I192" s="17" t="str">
        <f t="shared" si="6"/>
        <v/>
      </c>
      <c r="J192" s="22"/>
      <c r="K192" s="18"/>
      <c r="L192" s="18"/>
      <c r="M192" s="18"/>
      <c r="N192" s="17" t="str">
        <f t="shared" si="7"/>
        <v/>
      </c>
      <c r="O192" s="17" t="str">
        <f t="shared" si="8"/>
        <v/>
      </c>
      <c r="P192" s="16"/>
      <c r="Q192" s="18"/>
      <c r="R192" s="18"/>
      <c r="S192" s="22"/>
    </row>
    <row r="193" spans="1:19" x14ac:dyDescent="0.3">
      <c r="A193" s="17"/>
      <c r="B193" s="18"/>
      <c r="C193" s="21" t="str">
        <f>IFERROR(VLOOKUP($B193,Vendor_Inventory!$A:$N,2,FALSE),"")</f>
        <v/>
      </c>
      <c r="D193" s="17" t="str">
        <f>IFERROR(VLOOKUP($B193,Criticality!$A:$N,11,FALSE),"")</f>
        <v/>
      </c>
      <c r="E193" s="16"/>
      <c r="F193" s="22"/>
      <c r="G193" s="18"/>
      <c r="H193" s="18"/>
      <c r="I193" s="17" t="str">
        <f t="shared" si="6"/>
        <v/>
      </c>
      <c r="J193" s="22"/>
      <c r="K193" s="18"/>
      <c r="L193" s="18"/>
      <c r="M193" s="18"/>
      <c r="N193" s="17" t="str">
        <f t="shared" si="7"/>
        <v/>
      </c>
      <c r="O193" s="17" t="str">
        <f t="shared" si="8"/>
        <v/>
      </c>
      <c r="P193" s="16"/>
      <c r="Q193" s="18"/>
      <c r="R193" s="18"/>
      <c r="S193" s="22"/>
    </row>
    <row r="194" spans="1:19" x14ac:dyDescent="0.3">
      <c r="A194" s="17"/>
      <c r="B194" s="18"/>
      <c r="C194" s="21" t="str">
        <f>IFERROR(VLOOKUP($B194,Vendor_Inventory!$A:$N,2,FALSE),"")</f>
        <v/>
      </c>
      <c r="D194" s="17" t="str">
        <f>IFERROR(VLOOKUP($B194,Criticality!$A:$N,11,FALSE),"")</f>
        <v/>
      </c>
      <c r="E194" s="16"/>
      <c r="F194" s="22"/>
      <c r="G194" s="18"/>
      <c r="H194" s="18"/>
      <c r="I194" s="17" t="str">
        <f t="shared" si="6"/>
        <v/>
      </c>
      <c r="J194" s="22"/>
      <c r="K194" s="18"/>
      <c r="L194" s="18"/>
      <c r="M194" s="18"/>
      <c r="N194" s="17" t="str">
        <f t="shared" si="7"/>
        <v/>
      </c>
      <c r="O194" s="17" t="str">
        <f t="shared" si="8"/>
        <v/>
      </c>
      <c r="P194" s="16"/>
      <c r="Q194" s="18"/>
      <c r="R194" s="18"/>
      <c r="S194" s="22"/>
    </row>
    <row r="195" spans="1:19" x14ac:dyDescent="0.3">
      <c r="A195" s="17"/>
      <c r="B195" s="18"/>
      <c r="C195" s="21" t="str">
        <f>IFERROR(VLOOKUP($B195,Vendor_Inventory!$A:$N,2,FALSE),"")</f>
        <v/>
      </c>
      <c r="D195" s="17" t="str">
        <f>IFERROR(VLOOKUP($B195,Criticality!$A:$N,11,FALSE),"")</f>
        <v/>
      </c>
      <c r="E195" s="16"/>
      <c r="F195" s="22"/>
      <c r="G195" s="18"/>
      <c r="H195" s="18"/>
      <c r="I195" s="17" t="str">
        <f t="shared" si="6"/>
        <v/>
      </c>
      <c r="J195" s="22"/>
      <c r="K195" s="18"/>
      <c r="L195" s="18"/>
      <c r="M195" s="18"/>
      <c r="N195" s="17" t="str">
        <f t="shared" si="7"/>
        <v/>
      </c>
      <c r="O195" s="17" t="str">
        <f t="shared" si="8"/>
        <v/>
      </c>
      <c r="P195" s="16"/>
      <c r="Q195" s="18"/>
      <c r="R195" s="18"/>
      <c r="S195" s="22"/>
    </row>
    <row r="196" spans="1:19" x14ac:dyDescent="0.3">
      <c r="A196" s="17"/>
      <c r="B196" s="18"/>
      <c r="C196" s="21" t="str">
        <f>IFERROR(VLOOKUP($B196,Vendor_Inventory!$A:$N,2,FALSE),"")</f>
        <v/>
      </c>
      <c r="D196" s="17" t="str">
        <f>IFERROR(VLOOKUP($B196,Criticality!$A:$N,11,FALSE),"")</f>
        <v/>
      </c>
      <c r="E196" s="16"/>
      <c r="F196" s="22"/>
      <c r="G196" s="18"/>
      <c r="H196" s="18"/>
      <c r="I196" s="17" t="str">
        <f t="shared" si="6"/>
        <v/>
      </c>
      <c r="J196" s="22"/>
      <c r="K196" s="18"/>
      <c r="L196" s="18"/>
      <c r="M196" s="18"/>
      <c r="N196" s="17" t="str">
        <f t="shared" si="7"/>
        <v/>
      </c>
      <c r="O196" s="17" t="str">
        <f t="shared" si="8"/>
        <v/>
      </c>
      <c r="P196" s="16"/>
      <c r="Q196" s="18"/>
      <c r="R196" s="18"/>
      <c r="S196" s="22"/>
    </row>
    <row r="197" spans="1:19" x14ac:dyDescent="0.3">
      <c r="A197" s="17"/>
      <c r="B197" s="18"/>
      <c r="C197" s="21" t="str">
        <f>IFERROR(VLOOKUP($B197,Vendor_Inventory!$A:$N,2,FALSE),"")</f>
        <v/>
      </c>
      <c r="D197" s="17" t="str">
        <f>IFERROR(VLOOKUP($B197,Criticality!$A:$N,11,FALSE),"")</f>
        <v/>
      </c>
      <c r="E197" s="16"/>
      <c r="F197" s="22"/>
      <c r="G197" s="18"/>
      <c r="H197" s="18"/>
      <c r="I197" s="17" t="str">
        <f t="shared" si="6"/>
        <v/>
      </c>
      <c r="J197" s="22"/>
      <c r="K197" s="18"/>
      <c r="L197" s="18"/>
      <c r="M197" s="18"/>
      <c r="N197" s="17" t="str">
        <f t="shared" si="7"/>
        <v/>
      </c>
      <c r="O197" s="17" t="str">
        <f t="shared" si="8"/>
        <v/>
      </c>
      <c r="P197" s="16"/>
      <c r="Q197" s="18"/>
      <c r="R197" s="18"/>
      <c r="S197" s="22"/>
    </row>
    <row r="198" spans="1:19" x14ac:dyDescent="0.3">
      <c r="A198" s="17"/>
      <c r="B198" s="18"/>
      <c r="C198" s="21" t="str">
        <f>IFERROR(VLOOKUP($B198,Vendor_Inventory!$A:$N,2,FALSE),"")</f>
        <v/>
      </c>
      <c r="D198" s="17" t="str">
        <f>IFERROR(VLOOKUP($B198,Criticality!$A:$N,11,FALSE),"")</f>
        <v/>
      </c>
      <c r="E198" s="16"/>
      <c r="F198" s="22"/>
      <c r="G198" s="18"/>
      <c r="H198" s="18"/>
      <c r="I198" s="17" t="str">
        <f t="shared" si="6"/>
        <v/>
      </c>
      <c r="J198" s="22"/>
      <c r="K198" s="18"/>
      <c r="L198" s="18"/>
      <c r="M198" s="18"/>
      <c r="N198" s="17" t="str">
        <f t="shared" si="7"/>
        <v/>
      </c>
      <c r="O198" s="17" t="str">
        <f t="shared" si="8"/>
        <v/>
      </c>
      <c r="P198" s="16"/>
      <c r="Q198" s="18"/>
      <c r="R198" s="18"/>
      <c r="S198" s="22"/>
    </row>
    <row r="199" spans="1:19" x14ac:dyDescent="0.3">
      <c r="A199" s="17"/>
      <c r="B199" s="18"/>
      <c r="C199" s="21" t="str">
        <f>IFERROR(VLOOKUP($B199,Vendor_Inventory!$A:$N,2,FALSE),"")</f>
        <v/>
      </c>
      <c r="D199" s="17" t="str">
        <f>IFERROR(VLOOKUP($B199,Criticality!$A:$N,11,FALSE),"")</f>
        <v/>
      </c>
      <c r="E199" s="16"/>
      <c r="F199" s="22"/>
      <c r="G199" s="18"/>
      <c r="H199" s="18"/>
      <c r="I199" s="17" t="str">
        <f t="shared" si="6"/>
        <v/>
      </c>
      <c r="J199" s="22"/>
      <c r="K199" s="18"/>
      <c r="L199" s="18"/>
      <c r="M199" s="18"/>
      <c r="N199" s="17" t="str">
        <f t="shared" si="7"/>
        <v/>
      </c>
      <c r="O199" s="17" t="str">
        <f t="shared" si="8"/>
        <v/>
      </c>
      <c r="P199" s="16"/>
      <c r="Q199" s="18"/>
      <c r="R199" s="18"/>
      <c r="S199" s="22"/>
    </row>
    <row r="200" spans="1:19" x14ac:dyDescent="0.3">
      <c r="A200" s="17"/>
      <c r="B200" s="18"/>
      <c r="C200" s="21" t="str">
        <f>IFERROR(VLOOKUP($B200,Vendor_Inventory!$A:$N,2,FALSE),"")</f>
        <v/>
      </c>
      <c r="D200" s="17" t="str">
        <f>IFERROR(VLOOKUP($B200,Criticality!$A:$N,11,FALSE),"")</f>
        <v/>
      </c>
      <c r="E200" s="16"/>
      <c r="F200" s="22"/>
      <c r="G200" s="18"/>
      <c r="H200" s="18"/>
      <c r="I200" s="17" t="str">
        <f t="shared" ref="I200:I263" si="9">IF(OR($G200="", $H200=""),"", $G200*$H200)</f>
        <v/>
      </c>
      <c r="J200" s="22"/>
      <c r="K200" s="18"/>
      <c r="L200" s="18"/>
      <c r="M200" s="18"/>
      <c r="N200" s="17" t="str">
        <f t="shared" ref="N200:N263" si="10">IF(OR($L200="", $M200=""),"", $L200*$M200)</f>
        <v/>
      </c>
      <c r="O200" s="17" t="str">
        <f t="shared" ref="O200:O263" si="11">IF($N200="","",IF($N200&gt;=16,"High",IF($N200&gt;=9,"Medium","Low")))</f>
        <v/>
      </c>
      <c r="P200" s="16"/>
      <c r="Q200" s="18"/>
      <c r="R200" s="18"/>
      <c r="S200" s="22"/>
    </row>
    <row r="201" spans="1:19" x14ac:dyDescent="0.3">
      <c r="A201" s="17"/>
      <c r="B201" s="18"/>
      <c r="C201" s="21" t="str">
        <f>IFERROR(VLOOKUP($B201,Vendor_Inventory!$A:$N,2,FALSE),"")</f>
        <v/>
      </c>
      <c r="D201" s="17" t="str">
        <f>IFERROR(VLOOKUP($B201,Criticality!$A:$N,11,FALSE),"")</f>
        <v/>
      </c>
      <c r="E201" s="16"/>
      <c r="F201" s="22"/>
      <c r="G201" s="18"/>
      <c r="H201" s="18"/>
      <c r="I201" s="17" t="str">
        <f t="shared" si="9"/>
        <v/>
      </c>
      <c r="J201" s="22"/>
      <c r="K201" s="18"/>
      <c r="L201" s="18"/>
      <c r="M201" s="18"/>
      <c r="N201" s="17" t="str">
        <f t="shared" si="10"/>
        <v/>
      </c>
      <c r="O201" s="17" t="str">
        <f t="shared" si="11"/>
        <v/>
      </c>
      <c r="P201" s="16"/>
      <c r="Q201" s="18"/>
      <c r="R201" s="18"/>
      <c r="S201" s="22"/>
    </row>
    <row r="202" spans="1:19" x14ac:dyDescent="0.3">
      <c r="A202" s="17"/>
      <c r="B202" s="18"/>
      <c r="C202" s="21" t="str">
        <f>IFERROR(VLOOKUP($B202,Vendor_Inventory!$A:$N,2,FALSE),"")</f>
        <v/>
      </c>
      <c r="D202" s="17" t="str">
        <f>IFERROR(VLOOKUP($B202,Criticality!$A:$N,11,FALSE),"")</f>
        <v/>
      </c>
      <c r="E202" s="16"/>
      <c r="F202" s="22"/>
      <c r="G202" s="18"/>
      <c r="H202" s="18"/>
      <c r="I202" s="17" t="str">
        <f t="shared" si="9"/>
        <v/>
      </c>
      <c r="J202" s="22"/>
      <c r="K202" s="18"/>
      <c r="L202" s="18"/>
      <c r="M202" s="18"/>
      <c r="N202" s="17" t="str">
        <f t="shared" si="10"/>
        <v/>
      </c>
      <c r="O202" s="17" t="str">
        <f t="shared" si="11"/>
        <v/>
      </c>
      <c r="P202" s="16"/>
      <c r="Q202" s="18"/>
      <c r="R202" s="18"/>
      <c r="S202" s="22"/>
    </row>
    <row r="203" spans="1:19" x14ac:dyDescent="0.3">
      <c r="A203" s="17"/>
      <c r="B203" s="18"/>
      <c r="C203" s="21" t="str">
        <f>IFERROR(VLOOKUP($B203,Vendor_Inventory!$A:$N,2,FALSE),"")</f>
        <v/>
      </c>
      <c r="D203" s="17" t="str">
        <f>IFERROR(VLOOKUP($B203,Criticality!$A:$N,11,FALSE),"")</f>
        <v/>
      </c>
      <c r="E203" s="16"/>
      <c r="F203" s="22"/>
      <c r="G203" s="18"/>
      <c r="H203" s="18"/>
      <c r="I203" s="17" t="str">
        <f t="shared" si="9"/>
        <v/>
      </c>
      <c r="J203" s="22"/>
      <c r="K203" s="18"/>
      <c r="L203" s="18"/>
      <c r="M203" s="18"/>
      <c r="N203" s="17" t="str">
        <f t="shared" si="10"/>
        <v/>
      </c>
      <c r="O203" s="17" t="str">
        <f t="shared" si="11"/>
        <v/>
      </c>
      <c r="P203" s="16"/>
      <c r="Q203" s="18"/>
      <c r="R203" s="18"/>
      <c r="S203" s="22"/>
    </row>
    <row r="204" spans="1:19" x14ac:dyDescent="0.3">
      <c r="A204" s="17"/>
      <c r="B204" s="18"/>
      <c r="C204" s="21" t="str">
        <f>IFERROR(VLOOKUP($B204,Vendor_Inventory!$A:$N,2,FALSE),"")</f>
        <v/>
      </c>
      <c r="D204" s="17" t="str">
        <f>IFERROR(VLOOKUP($B204,Criticality!$A:$N,11,FALSE),"")</f>
        <v/>
      </c>
      <c r="E204" s="16"/>
      <c r="F204" s="22"/>
      <c r="G204" s="18"/>
      <c r="H204" s="18"/>
      <c r="I204" s="17" t="str">
        <f t="shared" si="9"/>
        <v/>
      </c>
      <c r="J204" s="22"/>
      <c r="K204" s="18"/>
      <c r="L204" s="18"/>
      <c r="M204" s="18"/>
      <c r="N204" s="17" t="str">
        <f t="shared" si="10"/>
        <v/>
      </c>
      <c r="O204" s="17" t="str">
        <f t="shared" si="11"/>
        <v/>
      </c>
      <c r="P204" s="16"/>
      <c r="Q204" s="18"/>
      <c r="R204" s="18"/>
      <c r="S204" s="22"/>
    </row>
    <row r="205" spans="1:19" x14ac:dyDescent="0.3">
      <c r="A205" s="17"/>
      <c r="B205" s="18"/>
      <c r="C205" s="21" t="str">
        <f>IFERROR(VLOOKUP($B205,Vendor_Inventory!$A:$N,2,FALSE),"")</f>
        <v/>
      </c>
      <c r="D205" s="17" t="str">
        <f>IFERROR(VLOOKUP($B205,Criticality!$A:$N,11,FALSE),"")</f>
        <v/>
      </c>
      <c r="E205" s="16"/>
      <c r="F205" s="22"/>
      <c r="G205" s="18"/>
      <c r="H205" s="18"/>
      <c r="I205" s="17" t="str">
        <f t="shared" si="9"/>
        <v/>
      </c>
      <c r="J205" s="22"/>
      <c r="K205" s="18"/>
      <c r="L205" s="18"/>
      <c r="M205" s="18"/>
      <c r="N205" s="17" t="str">
        <f t="shared" si="10"/>
        <v/>
      </c>
      <c r="O205" s="17" t="str">
        <f t="shared" si="11"/>
        <v/>
      </c>
      <c r="P205" s="16"/>
      <c r="Q205" s="18"/>
      <c r="R205" s="18"/>
      <c r="S205" s="22"/>
    </row>
    <row r="206" spans="1:19" x14ac:dyDescent="0.3">
      <c r="A206" s="17"/>
      <c r="B206" s="18"/>
      <c r="C206" s="21" t="str">
        <f>IFERROR(VLOOKUP($B206,Vendor_Inventory!$A:$N,2,FALSE),"")</f>
        <v/>
      </c>
      <c r="D206" s="17" t="str">
        <f>IFERROR(VLOOKUP($B206,Criticality!$A:$N,11,FALSE),"")</f>
        <v/>
      </c>
      <c r="E206" s="16"/>
      <c r="F206" s="22"/>
      <c r="G206" s="18"/>
      <c r="H206" s="18"/>
      <c r="I206" s="17" t="str">
        <f t="shared" si="9"/>
        <v/>
      </c>
      <c r="J206" s="22"/>
      <c r="K206" s="18"/>
      <c r="L206" s="18"/>
      <c r="M206" s="18"/>
      <c r="N206" s="17" t="str">
        <f t="shared" si="10"/>
        <v/>
      </c>
      <c r="O206" s="17" t="str">
        <f t="shared" si="11"/>
        <v/>
      </c>
      <c r="P206" s="16"/>
      <c r="Q206" s="18"/>
      <c r="R206" s="18"/>
      <c r="S206" s="22"/>
    </row>
    <row r="207" spans="1:19" x14ac:dyDescent="0.3">
      <c r="A207" s="17"/>
      <c r="B207" s="18"/>
      <c r="C207" s="21" t="str">
        <f>IFERROR(VLOOKUP($B207,Vendor_Inventory!$A:$N,2,FALSE),"")</f>
        <v/>
      </c>
      <c r="D207" s="17" t="str">
        <f>IFERROR(VLOOKUP($B207,Criticality!$A:$N,11,FALSE),"")</f>
        <v/>
      </c>
      <c r="E207" s="16"/>
      <c r="F207" s="22"/>
      <c r="G207" s="18"/>
      <c r="H207" s="18"/>
      <c r="I207" s="17" t="str">
        <f t="shared" si="9"/>
        <v/>
      </c>
      <c r="J207" s="22"/>
      <c r="K207" s="18"/>
      <c r="L207" s="18"/>
      <c r="M207" s="18"/>
      <c r="N207" s="17" t="str">
        <f t="shared" si="10"/>
        <v/>
      </c>
      <c r="O207" s="17" t="str">
        <f t="shared" si="11"/>
        <v/>
      </c>
      <c r="P207" s="16"/>
      <c r="Q207" s="18"/>
      <c r="R207" s="18"/>
      <c r="S207" s="22"/>
    </row>
    <row r="208" spans="1:19" x14ac:dyDescent="0.3">
      <c r="A208" s="17"/>
      <c r="B208" s="18"/>
      <c r="C208" s="21" t="str">
        <f>IFERROR(VLOOKUP($B208,Vendor_Inventory!$A:$N,2,FALSE),"")</f>
        <v/>
      </c>
      <c r="D208" s="17" t="str">
        <f>IFERROR(VLOOKUP($B208,Criticality!$A:$N,11,FALSE),"")</f>
        <v/>
      </c>
      <c r="E208" s="16"/>
      <c r="F208" s="22"/>
      <c r="G208" s="18"/>
      <c r="H208" s="18"/>
      <c r="I208" s="17" t="str">
        <f t="shared" si="9"/>
        <v/>
      </c>
      <c r="J208" s="22"/>
      <c r="K208" s="18"/>
      <c r="L208" s="18"/>
      <c r="M208" s="18"/>
      <c r="N208" s="17" t="str">
        <f t="shared" si="10"/>
        <v/>
      </c>
      <c r="O208" s="17" t="str">
        <f t="shared" si="11"/>
        <v/>
      </c>
      <c r="P208" s="16"/>
      <c r="Q208" s="18"/>
      <c r="R208" s="18"/>
      <c r="S208" s="22"/>
    </row>
    <row r="209" spans="1:19" x14ac:dyDescent="0.3">
      <c r="A209" s="17"/>
      <c r="B209" s="18"/>
      <c r="C209" s="21" t="str">
        <f>IFERROR(VLOOKUP($B209,Vendor_Inventory!$A:$N,2,FALSE),"")</f>
        <v/>
      </c>
      <c r="D209" s="17" t="str">
        <f>IFERROR(VLOOKUP($B209,Criticality!$A:$N,11,FALSE),"")</f>
        <v/>
      </c>
      <c r="E209" s="16"/>
      <c r="F209" s="22"/>
      <c r="G209" s="18"/>
      <c r="H209" s="18"/>
      <c r="I209" s="17" t="str">
        <f t="shared" si="9"/>
        <v/>
      </c>
      <c r="J209" s="22"/>
      <c r="K209" s="18"/>
      <c r="L209" s="18"/>
      <c r="M209" s="18"/>
      <c r="N209" s="17" t="str">
        <f t="shared" si="10"/>
        <v/>
      </c>
      <c r="O209" s="17" t="str">
        <f t="shared" si="11"/>
        <v/>
      </c>
      <c r="P209" s="16"/>
      <c r="Q209" s="18"/>
      <c r="R209" s="18"/>
      <c r="S209" s="22"/>
    </row>
    <row r="210" spans="1:19" x14ac:dyDescent="0.3">
      <c r="A210" s="17"/>
      <c r="B210" s="18"/>
      <c r="C210" s="21" t="str">
        <f>IFERROR(VLOOKUP($B210,Vendor_Inventory!$A:$N,2,FALSE),"")</f>
        <v/>
      </c>
      <c r="D210" s="17" t="str">
        <f>IFERROR(VLOOKUP($B210,Criticality!$A:$N,11,FALSE),"")</f>
        <v/>
      </c>
      <c r="E210" s="16"/>
      <c r="F210" s="22"/>
      <c r="G210" s="18"/>
      <c r="H210" s="18"/>
      <c r="I210" s="17" t="str">
        <f t="shared" si="9"/>
        <v/>
      </c>
      <c r="J210" s="22"/>
      <c r="K210" s="18"/>
      <c r="L210" s="18"/>
      <c r="M210" s="18"/>
      <c r="N210" s="17" t="str">
        <f t="shared" si="10"/>
        <v/>
      </c>
      <c r="O210" s="17" t="str">
        <f t="shared" si="11"/>
        <v/>
      </c>
      <c r="P210" s="16"/>
      <c r="Q210" s="18"/>
      <c r="R210" s="18"/>
      <c r="S210" s="22"/>
    </row>
    <row r="211" spans="1:19" x14ac:dyDescent="0.3">
      <c r="A211" s="17"/>
      <c r="B211" s="18"/>
      <c r="C211" s="21" t="str">
        <f>IFERROR(VLOOKUP($B211,Vendor_Inventory!$A:$N,2,FALSE),"")</f>
        <v/>
      </c>
      <c r="D211" s="17" t="str">
        <f>IFERROR(VLOOKUP($B211,Criticality!$A:$N,11,FALSE),"")</f>
        <v/>
      </c>
      <c r="E211" s="16"/>
      <c r="F211" s="22"/>
      <c r="G211" s="18"/>
      <c r="H211" s="18"/>
      <c r="I211" s="17" t="str">
        <f t="shared" si="9"/>
        <v/>
      </c>
      <c r="J211" s="22"/>
      <c r="K211" s="18"/>
      <c r="L211" s="18"/>
      <c r="M211" s="18"/>
      <c r="N211" s="17" t="str">
        <f t="shared" si="10"/>
        <v/>
      </c>
      <c r="O211" s="17" t="str">
        <f t="shared" si="11"/>
        <v/>
      </c>
      <c r="P211" s="16"/>
      <c r="Q211" s="18"/>
      <c r="R211" s="18"/>
      <c r="S211" s="22"/>
    </row>
    <row r="212" spans="1:19" x14ac:dyDescent="0.3">
      <c r="A212" s="17"/>
      <c r="B212" s="18"/>
      <c r="C212" s="21" t="str">
        <f>IFERROR(VLOOKUP($B212,Vendor_Inventory!$A:$N,2,FALSE),"")</f>
        <v/>
      </c>
      <c r="D212" s="17" t="str">
        <f>IFERROR(VLOOKUP($B212,Criticality!$A:$N,11,FALSE),"")</f>
        <v/>
      </c>
      <c r="E212" s="16"/>
      <c r="F212" s="22"/>
      <c r="G212" s="18"/>
      <c r="H212" s="18"/>
      <c r="I212" s="17" t="str">
        <f t="shared" si="9"/>
        <v/>
      </c>
      <c r="J212" s="22"/>
      <c r="K212" s="18"/>
      <c r="L212" s="18"/>
      <c r="M212" s="18"/>
      <c r="N212" s="17" t="str">
        <f t="shared" si="10"/>
        <v/>
      </c>
      <c r="O212" s="17" t="str">
        <f t="shared" si="11"/>
        <v/>
      </c>
      <c r="P212" s="16"/>
      <c r="Q212" s="18"/>
      <c r="R212" s="18"/>
      <c r="S212" s="22"/>
    </row>
    <row r="213" spans="1:19" x14ac:dyDescent="0.3">
      <c r="A213" s="17"/>
      <c r="B213" s="18"/>
      <c r="C213" s="21" t="str">
        <f>IFERROR(VLOOKUP($B213,Vendor_Inventory!$A:$N,2,FALSE),"")</f>
        <v/>
      </c>
      <c r="D213" s="17" t="str">
        <f>IFERROR(VLOOKUP($B213,Criticality!$A:$N,11,FALSE),"")</f>
        <v/>
      </c>
      <c r="E213" s="16"/>
      <c r="F213" s="22"/>
      <c r="G213" s="18"/>
      <c r="H213" s="18"/>
      <c r="I213" s="17" t="str">
        <f t="shared" si="9"/>
        <v/>
      </c>
      <c r="J213" s="22"/>
      <c r="K213" s="18"/>
      <c r="L213" s="18"/>
      <c r="M213" s="18"/>
      <c r="N213" s="17" t="str">
        <f t="shared" si="10"/>
        <v/>
      </c>
      <c r="O213" s="17" t="str">
        <f t="shared" si="11"/>
        <v/>
      </c>
      <c r="P213" s="16"/>
      <c r="Q213" s="18"/>
      <c r="R213" s="18"/>
      <c r="S213" s="22"/>
    </row>
    <row r="214" spans="1:19" x14ac:dyDescent="0.3">
      <c r="A214" s="17"/>
      <c r="B214" s="18"/>
      <c r="C214" s="21" t="str">
        <f>IFERROR(VLOOKUP($B214,Vendor_Inventory!$A:$N,2,FALSE),"")</f>
        <v/>
      </c>
      <c r="D214" s="17" t="str">
        <f>IFERROR(VLOOKUP($B214,Criticality!$A:$N,11,FALSE),"")</f>
        <v/>
      </c>
      <c r="E214" s="16"/>
      <c r="F214" s="22"/>
      <c r="G214" s="18"/>
      <c r="H214" s="18"/>
      <c r="I214" s="17" t="str">
        <f t="shared" si="9"/>
        <v/>
      </c>
      <c r="J214" s="22"/>
      <c r="K214" s="18"/>
      <c r="L214" s="18"/>
      <c r="M214" s="18"/>
      <c r="N214" s="17" t="str">
        <f t="shared" si="10"/>
        <v/>
      </c>
      <c r="O214" s="17" t="str">
        <f t="shared" si="11"/>
        <v/>
      </c>
      <c r="P214" s="16"/>
      <c r="Q214" s="18"/>
      <c r="R214" s="18"/>
      <c r="S214" s="22"/>
    </row>
    <row r="215" spans="1:19" x14ac:dyDescent="0.3">
      <c r="A215" s="17"/>
      <c r="B215" s="18"/>
      <c r="C215" s="21" t="str">
        <f>IFERROR(VLOOKUP($B215,Vendor_Inventory!$A:$N,2,FALSE),"")</f>
        <v/>
      </c>
      <c r="D215" s="17" t="str">
        <f>IFERROR(VLOOKUP($B215,Criticality!$A:$N,11,FALSE),"")</f>
        <v/>
      </c>
      <c r="E215" s="16"/>
      <c r="F215" s="22"/>
      <c r="G215" s="18"/>
      <c r="H215" s="18"/>
      <c r="I215" s="17" t="str">
        <f t="shared" si="9"/>
        <v/>
      </c>
      <c r="J215" s="22"/>
      <c r="K215" s="18"/>
      <c r="L215" s="18"/>
      <c r="M215" s="18"/>
      <c r="N215" s="17" t="str">
        <f t="shared" si="10"/>
        <v/>
      </c>
      <c r="O215" s="17" t="str">
        <f t="shared" si="11"/>
        <v/>
      </c>
      <c r="P215" s="16"/>
      <c r="Q215" s="18"/>
      <c r="R215" s="18"/>
      <c r="S215" s="22"/>
    </row>
    <row r="216" spans="1:19" x14ac:dyDescent="0.3">
      <c r="A216" s="17"/>
      <c r="B216" s="18"/>
      <c r="C216" s="21" t="str">
        <f>IFERROR(VLOOKUP($B216,Vendor_Inventory!$A:$N,2,FALSE),"")</f>
        <v/>
      </c>
      <c r="D216" s="17" t="str">
        <f>IFERROR(VLOOKUP($B216,Criticality!$A:$N,11,FALSE),"")</f>
        <v/>
      </c>
      <c r="E216" s="16"/>
      <c r="F216" s="22"/>
      <c r="G216" s="18"/>
      <c r="H216" s="18"/>
      <c r="I216" s="17" t="str">
        <f t="shared" si="9"/>
        <v/>
      </c>
      <c r="J216" s="22"/>
      <c r="K216" s="18"/>
      <c r="L216" s="18"/>
      <c r="M216" s="18"/>
      <c r="N216" s="17" t="str">
        <f t="shared" si="10"/>
        <v/>
      </c>
      <c r="O216" s="17" t="str">
        <f t="shared" si="11"/>
        <v/>
      </c>
      <c r="P216" s="16"/>
      <c r="Q216" s="18"/>
      <c r="R216" s="18"/>
      <c r="S216" s="22"/>
    </row>
    <row r="217" spans="1:19" x14ac:dyDescent="0.3">
      <c r="A217" s="17"/>
      <c r="B217" s="18"/>
      <c r="C217" s="21" t="str">
        <f>IFERROR(VLOOKUP($B217,Vendor_Inventory!$A:$N,2,FALSE),"")</f>
        <v/>
      </c>
      <c r="D217" s="17" t="str">
        <f>IFERROR(VLOOKUP($B217,Criticality!$A:$N,11,FALSE),"")</f>
        <v/>
      </c>
      <c r="E217" s="16"/>
      <c r="F217" s="22"/>
      <c r="G217" s="18"/>
      <c r="H217" s="18"/>
      <c r="I217" s="17" t="str">
        <f t="shared" si="9"/>
        <v/>
      </c>
      <c r="J217" s="22"/>
      <c r="K217" s="18"/>
      <c r="L217" s="18"/>
      <c r="M217" s="18"/>
      <c r="N217" s="17" t="str">
        <f t="shared" si="10"/>
        <v/>
      </c>
      <c r="O217" s="17" t="str">
        <f t="shared" si="11"/>
        <v/>
      </c>
      <c r="P217" s="16"/>
      <c r="Q217" s="18"/>
      <c r="R217" s="18"/>
      <c r="S217" s="22"/>
    </row>
    <row r="218" spans="1:19" x14ac:dyDescent="0.3">
      <c r="A218" s="17"/>
      <c r="B218" s="18"/>
      <c r="C218" s="21" t="str">
        <f>IFERROR(VLOOKUP($B218,Vendor_Inventory!$A:$N,2,FALSE),"")</f>
        <v/>
      </c>
      <c r="D218" s="17" t="str">
        <f>IFERROR(VLOOKUP($B218,Criticality!$A:$N,11,FALSE),"")</f>
        <v/>
      </c>
      <c r="E218" s="16"/>
      <c r="F218" s="22"/>
      <c r="G218" s="18"/>
      <c r="H218" s="18"/>
      <c r="I218" s="17" t="str">
        <f t="shared" si="9"/>
        <v/>
      </c>
      <c r="J218" s="22"/>
      <c r="K218" s="18"/>
      <c r="L218" s="18"/>
      <c r="M218" s="18"/>
      <c r="N218" s="17" t="str">
        <f t="shared" si="10"/>
        <v/>
      </c>
      <c r="O218" s="17" t="str">
        <f t="shared" si="11"/>
        <v/>
      </c>
      <c r="P218" s="16"/>
      <c r="Q218" s="18"/>
      <c r="R218" s="18"/>
      <c r="S218" s="22"/>
    </row>
    <row r="219" spans="1:19" x14ac:dyDescent="0.3">
      <c r="A219" s="17"/>
      <c r="B219" s="18"/>
      <c r="C219" s="21" t="str">
        <f>IFERROR(VLOOKUP($B219,Vendor_Inventory!$A:$N,2,FALSE),"")</f>
        <v/>
      </c>
      <c r="D219" s="17" t="str">
        <f>IFERROR(VLOOKUP($B219,Criticality!$A:$N,11,FALSE),"")</f>
        <v/>
      </c>
      <c r="E219" s="16"/>
      <c r="F219" s="22"/>
      <c r="G219" s="18"/>
      <c r="H219" s="18"/>
      <c r="I219" s="17" t="str">
        <f t="shared" si="9"/>
        <v/>
      </c>
      <c r="J219" s="22"/>
      <c r="K219" s="18"/>
      <c r="L219" s="18"/>
      <c r="M219" s="18"/>
      <c r="N219" s="17" t="str">
        <f t="shared" si="10"/>
        <v/>
      </c>
      <c r="O219" s="17" t="str">
        <f t="shared" si="11"/>
        <v/>
      </c>
      <c r="P219" s="16"/>
      <c r="Q219" s="18"/>
      <c r="R219" s="18"/>
      <c r="S219" s="22"/>
    </row>
    <row r="220" spans="1:19" x14ac:dyDescent="0.3">
      <c r="A220" s="17"/>
      <c r="B220" s="18"/>
      <c r="C220" s="21" t="str">
        <f>IFERROR(VLOOKUP($B220,Vendor_Inventory!$A:$N,2,FALSE),"")</f>
        <v/>
      </c>
      <c r="D220" s="17" t="str">
        <f>IFERROR(VLOOKUP($B220,Criticality!$A:$N,11,FALSE),"")</f>
        <v/>
      </c>
      <c r="E220" s="16"/>
      <c r="F220" s="22"/>
      <c r="G220" s="18"/>
      <c r="H220" s="18"/>
      <c r="I220" s="17" t="str">
        <f t="shared" si="9"/>
        <v/>
      </c>
      <c r="J220" s="22"/>
      <c r="K220" s="18"/>
      <c r="L220" s="18"/>
      <c r="M220" s="18"/>
      <c r="N220" s="17" t="str">
        <f t="shared" si="10"/>
        <v/>
      </c>
      <c r="O220" s="17" t="str">
        <f t="shared" si="11"/>
        <v/>
      </c>
      <c r="P220" s="16"/>
      <c r="Q220" s="18"/>
      <c r="R220" s="18"/>
      <c r="S220" s="22"/>
    </row>
    <row r="221" spans="1:19" x14ac:dyDescent="0.3">
      <c r="A221" s="17"/>
      <c r="B221" s="18"/>
      <c r="C221" s="21" t="str">
        <f>IFERROR(VLOOKUP($B221,Vendor_Inventory!$A:$N,2,FALSE),"")</f>
        <v/>
      </c>
      <c r="D221" s="17" t="str">
        <f>IFERROR(VLOOKUP($B221,Criticality!$A:$N,11,FALSE),"")</f>
        <v/>
      </c>
      <c r="E221" s="16"/>
      <c r="F221" s="22"/>
      <c r="G221" s="18"/>
      <c r="H221" s="18"/>
      <c r="I221" s="17" t="str">
        <f t="shared" si="9"/>
        <v/>
      </c>
      <c r="J221" s="22"/>
      <c r="K221" s="18"/>
      <c r="L221" s="18"/>
      <c r="M221" s="18"/>
      <c r="N221" s="17" t="str">
        <f t="shared" si="10"/>
        <v/>
      </c>
      <c r="O221" s="17" t="str">
        <f t="shared" si="11"/>
        <v/>
      </c>
      <c r="P221" s="16"/>
      <c r="Q221" s="18"/>
      <c r="R221" s="18"/>
      <c r="S221" s="22"/>
    </row>
    <row r="222" spans="1:19" x14ac:dyDescent="0.3">
      <c r="A222" s="17"/>
      <c r="B222" s="18"/>
      <c r="C222" s="21" t="str">
        <f>IFERROR(VLOOKUP($B222,Vendor_Inventory!$A:$N,2,FALSE),"")</f>
        <v/>
      </c>
      <c r="D222" s="17" t="str">
        <f>IFERROR(VLOOKUP($B222,Criticality!$A:$N,11,FALSE),"")</f>
        <v/>
      </c>
      <c r="E222" s="16"/>
      <c r="F222" s="22"/>
      <c r="G222" s="18"/>
      <c r="H222" s="18"/>
      <c r="I222" s="17" t="str">
        <f t="shared" si="9"/>
        <v/>
      </c>
      <c r="J222" s="22"/>
      <c r="K222" s="18"/>
      <c r="L222" s="18"/>
      <c r="M222" s="18"/>
      <c r="N222" s="17" t="str">
        <f t="shared" si="10"/>
        <v/>
      </c>
      <c r="O222" s="17" t="str">
        <f t="shared" si="11"/>
        <v/>
      </c>
      <c r="P222" s="16"/>
      <c r="Q222" s="18"/>
      <c r="R222" s="18"/>
      <c r="S222" s="22"/>
    </row>
    <row r="223" spans="1:19" x14ac:dyDescent="0.3">
      <c r="A223" s="17"/>
      <c r="B223" s="18"/>
      <c r="C223" s="21" t="str">
        <f>IFERROR(VLOOKUP($B223,Vendor_Inventory!$A:$N,2,FALSE),"")</f>
        <v/>
      </c>
      <c r="D223" s="17" t="str">
        <f>IFERROR(VLOOKUP($B223,Criticality!$A:$N,11,FALSE),"")</f>
        <v/>
      </c>
      <c r="E223" s="16"/>
      <c r="F223" s="22"/>
      <c r="G223" s="18"/>
      <c r="H223" s="18"/>
      <c r="I223" s="17" t="str">
        <f t="shared" si="9"/>
        <v/>
      </c>
      <c r="J223" s="22"/>
      <c r="K223" s="18"/>
      <c r="L223" s="18"/>
      <c r="M223" s="18"/>
      <c r="N223" s="17" t="str">
        <f t="shared" si="10"/>
        <v/>
      </c>
      <c r="O223" s="17" t="str">
        <f t="shared" si="11"/>
        <v/>
      </c>
      <c r="P223" s="16"/>
      <c r="Q223" s="18"/>
      <c r="R223" s="18"/>
      <c r="S223" s="22"/>
    </row>
    <row r="224" spans="1:19" x14ac:dyDescent="0.3">
      <c r="A224" s="17"/>
      <c r="B224" s="18"/>
      <c r="C224" s="21" t="str">
        <f>IFERROR(VLOOKUP($B224,Vendor_Inventory!$A:$N,2,FALSE),"")</f>
        <v/>
      </c>
      <c r="D224" s="17" t="str">
        <f>IFERROR(VLOOKUP($B224,Criticality!$A:$N,11,FALSE),"")</f>
        <v/>
      </c>
      <c r="E224" s="16"/>
      <c r="F224" s="22"/>
      <c r="G224" s="18"/>
      <c r="H224" s="18"/>
      <c r="I224" s="17" t="str">
        <f t="shared" si="9"/>
        <v/>
      </c>
      <c r="J224" s="22"/>
      <c r="K224" s="18"/>
      <c r="L224" s="18"/>
      <c r="M224" s="18"/>
      <c r="N224" s="17" t="str">
        <f t="shared" si="10"/>
        <v/>
      </c>
      <c r="O224" s="17" t="str">
        <f t="shared" si="11"/>
        <v/>
      </c>
      <c r="P224" s="16"/>
      <c r="Q224" s="18"/>
      <c r="R224" s="18"/>
      <c r="S224" s="22"/>
    </row>
    <row r="225" spans="1:19" x14ac:dyDescent="0.3">
      <c r="A225" s="17"/>
      <c r="B225" s="18"/>
      <c r="C225" s="21" t="str">
        <f>IFERROR(VLOOKUP($B225,Vendor_Inventory!$A:$N,2,FALSE),"")</f>
        <v/>
      </c>
      <c r="D225" s="17" t="str">
        <f>IFERROR(VLOOKUP($B225,Criticality!$A:$N,11,FALSE),"")</f>
        <v/>
      </c>
      <c r="E225" s="16"/>
      <c r="F225" s="22"/>
      <c r="G225" s="18"/>
      <c r="H225" s="18"/>
      <c r="I225" s="17" t="str">
        <f t="shared" si="9"/>
        <v/>
      </c>
      <c r="J225" s="22"/>
      <c r="K225" s="18"/>
      <c r="L225" s="18"/>
      <c r="M225" s="18"/>
      <c r="N225" s="17" t="str">
        <f t="shared" si="10"/>
        <v/>
      </c>
      <c r="O225" s="17" t="str">
        <f t="shared" si="11"/>
        <v/>
      </c>
      <c r="P225" s="16"/>
      <c r="Q225" s="18"/>
      <c r="R225" s="18"/>
      <c r="S225" s="22"/>
    </row>
    <row r="226" spans="1:19" x14ac:dyDescent="0.3">
      <c r="A226" s="17"/>
      <c r="B226" s="18"/>
      <c r="C226" s="21" t="str">
        <f>IFERROR(VLOOKUP($B226,Vendor_Inventory!$A:$N,2,FALSE),"")</f>
        <v/>
      </c>
      <c r="D226" s="17" t="str">
        <f>IFERROR(VLOOKUP($B226,Criticality!$A:$N,11,FALSE),"")</f>
        <v/>
      </c>
      <c r="E226" s="16"/>
      <c r="F226" s="22"/>
      <c r="G226" s="18"/>
      <c r="H226" s="18"/>
      <c r="I226" s="17" t="str">
        <f t="shared" si="9"/>
        <v/>
      </c>
      <c r="J226" s="22"/>
      <c r="K226" s="18"/>
      <c r="L226" s="18"/>
      <c r="M226" s="18"/>
      <c r="N226" s="17" t="str">
        <f t="shared" si="10"/>
        <v/>
      </c>
      <c r="O226" s="17" t="str">
        <f t="shared" si="11"/>
        <v/>
      </c>
      <c r="P226" s="16"/>
      <c r="Q226" s="18"/>
      <c r="R226" s="18"/>
      <c r="S226" s="22"/>
    </row>
    <row r="227" spans="1:19" x14ac:dyDescent="0.3">
      <c r="A227" s="17"/>
      <c r="B227" s="18"/>
      <c r="C227" s="21" t="str">
        <f>IFERROR(VLOOKUP($B227,Vendor_Inventory!$A:$N,2,FALSE),"")</f>
        <v/>
      </c>
      <c r="D227" s="17" t="str">
        <f>IFERROR(VLOOKUP($B227,Criticality!$A:$N,11,FALSE),"")</f>
        <v/>
      </c>
      <c r="E227" s="16"/>
      <c r="F227" s="22"/>
      <c r="G227" s="18"/>
      <c r="H227" s="18"/>
      <c r="I227" s="17" t="str">
        <f t="shared" si="9"/>
        <v/>
      </c>
      <c r="J227" s="22"/>
      <c r="K227" s="18"/>
      <c r="L227" s="18"/>
      <c r="M227" s="18"/>
      <c r="N227" s="17" t="str">
        <f t="shared" si="10"/>
        <v/>
      </c>
      <c r="O227" s="17" t="str">
        <f t="shared" si="11"/>
        <v/>
      </c>
      <c r="P227" s="16"/>
      <c r="Q227" s="18"/>
      <c r="R227" s="18"/>
      <c r="S227" s="22"/>
    </row>
    <row r="228" spans="1:19" x14ac:dyDescent="0.3">
      <c r="A228" s="17"/>
      <c r="B228" s="18"/>
      <c r="C228" s="21" t="str">
        <f>IFERROR(VLOOKUP($B228,Vendor_Inventory!$A:$N,2,FALSE),"")</f>
        <v/>
      </c>
      <c r="D228" s="17" t="str">
        <f>IFERROR(VLOOKUP($B228,Criticality!$A:$N,11,FALSE),"")</f>
        <v/>
      </c>
      <c r="E228" s="16"/>
      <c r="F228" s="22"/>
      <c r="G228" s="18"/>
      <c r="H228" s="18"/>
      <c r="I228" s="17" t="str">
        <f t="shared" si="9"/>
        <v/>
      </c>
      <c r="J228" s="22"/>
      <c r="K228" s="18"/>
      <c r="L228" s="18"/>
      <c r="M228" s="18"/>
      <c r="N228" s="17" t="str">
        <f t="shared" si="10"/>
        <v/>
      </c>
      <c r="O228" s="17" t="str">
        <f t="shared" si="11"/>
        <v/>
      </c>
      <c r="P228" s="16"/>
      <c r="Q228" s="18"/>
      <c r="R228" s="18"/>
      <c r="S228" s="22"/>
    </row>
    <row r="229" spans="1:19" x14ac:dyDescent="0.3">
      <c r="A229" s="17"/>
      <c r="B229" s="18"/>
      <c r="C229" s="21" t="str">
        <f>IFERROR(VLOOKUP($B229,Vendor_Inventory!$A:$N,2,FALSE),"")</f>
        <v/>
      </c>
      <c r="D229" s="17" t="str">
        <f>IFERROR(VLOOKUP($B229,Criticality!$A:$N,11,FALSE),"")</f>
        <v/>
      </c>
      <c r="E229" s="16"/>
      <c r="F229" s="22"/>
      <c r="G229" s="18"/>
      <c r="H229" s="18"/>
      <c r="I229" s="17" t="str">
        <f t="shared" si="9"/>
        <v/>
      </c>
      <c r="J229" s="22"/>
      <c r="K229" s="18"/>
      <c r="L229" s="18"/>
      <c r="M229" s="18"/>
      <c r="N229" s="17" t="str">
        <f t="shared" si="10"/>
        <v/>
      </c>
      <c r="O229" s="17" t="str">
        <f t="shared" si="11"/>
        <v/>
      </c>
      <c r="P229" s="16"/>
      <c r="Q229" s="18"/>
      <c r="R229" s="18"/>
      <c r="S229" s="22"/>
    </row>
    <row r="230" spans="1:19" x14ac:dyDescent="0.3">
      <c r="A230" s="17"/>
      <c r="B230" s="18"/>
      <c r="C230" s="21" t="str">
        <f>IFERROR(VLOOKUP($B230,Vendor_Inventory!$A:$N,2,FALSE),"")</f>
        <v/>
      </c>
      <c r="D230" s="17" t="str">
        <f>IFERROR(VLOOKUP($B230,Criticality!$A:$N,11,FALSE),"")</f>
        <v/>
      </c>
      <c r="E230" s="16"/>
      <c r="F230" s="22"/>
      <c r="G230" s="18"/>
      <c r="H230" s="18"/>
      <c r="I230" s="17" t="str">
        <f t="shared" si="9"/>
        <v/>
      </c>
      <c r="J230" s="22"/>
      <c r="K230" s="18"/>
      <c r="L230" s="18"/>
      <c r="M230" s="18"/>
      <c r="N230" s="17" t="str">
        <f t="shared" si="10"/>
        <v/>
      </c>
      <c r="O230" s="17" t="str">
        <f t="shared" si="11"/>
        <v/>
      </c>
      <c r="P230" s="16"/>
      <c r="Q230" s="18"/>
      <c r="R230" s="18"/>
      <c r="S230" s="22"/>
    </row>
    <row r="231" spans="1:19" x14ac:dyDescent="0.3">
      <c r="A231" s="17"/>
      <c r="B231" s="18"/>
      <c r="C231" s="21" t="str">
        <f>IFERROR(VLOOKUP($B231,Vendor_Inventory!$A:$N,2,FALSE),"")</f>
        <v/>
      </c>
      <c r="D231" s="17" t="str">
        <f>IFERROR(VLOOKUP($B231,Criticality!$A:$N,11,FALSE),"")</f>
        <v/>
      </c>
      <c r="E231" s="16"/>
      <c r="F231" s="22"/>
      <c r="G231" s="18"/>
      <c r="H231" s="18"/>
      <c r="I231" s="17" t="str">
        <f t="shared" si="9"/>
        <v/>
      </c>
      <c r="J231" s="22"/>
      <c r="K231" s="18"/>
      <c r="L231" s="18"/>
      <c r="M231" s="18"/>
      <c r="N231" s="17" t="str">
        <f t="shared" si="10"/>
        <v/>
      </c>
      <c r="O231" s="17" t="str">
        <f t="shared" si="11"/>
        <v/>
      </c>
      <c r="P231" s="16"/>
      <c r="Q231" s="18"/>
      <c r="R231" s="18"/>
      <c r="S231" s="22"/>
    </row>
    <row r="232" spans="1:19" x14ac:dyDescent="0.3">
      <c r="A232" s="17"/>
      <c r="B232" s="18"/>
      <c r="C232" s="21" t="str">
        <f>IFERROR(VLOOKUP($B232,Vendor_Inventory!$A:$N,2,FALSE),"")</f>
        <v/>
      </c>
      <c r="D232" s="17" t="str">
        <f>IFERROR(VLOOKUP($B232,Criticality!$A:$N,11,FALSE),"")</f>
        <v/>
      </c>
      <c r="E232" s="16"/>
      <c r="F232" s="22"/>
      <c r="G232" s="18"/>
      <c r="H232" s="18"/>
      <c r="I232" s="17" t="str">
        <f t="shared" si="9"/>
        <v/>
      </c>
      <c r="J232" s="22"/>
      <c r="K232" s="18"/>
      <c r="L232" s="18"/>
      <c r="M232" s="18"/>
      <c r="N232" s="17" t="str">
        <f t="shared" si="10"/>
        <v/>
      </c>
      <c r="O232" s="17" t="str">
        <f t="shared" si="11"/>
        <v/>
      </c>
      <c r="P232" s="16"/>
      <c r="Q232" s="18"/>
      <c r="R232" s="18"/>
      <c r="S232" s="22"/>
    </row>
    <row r="233" spans="1:19" x14ac:dyDescent="0.3">
      <c r="A233" s="17"/>
      <c r="B233" s="18"/>
      <c r="C233" s="21" t="str">
        <f>IFERROR(VLOOKUP($B233,Vendor_Inventory!$A:$N,2,FALSE),"")</f>
        <v/>
      </c>
      <c r="D233" s="17" t="str">
        <f>IFERROR(VLOOKUP($B233,Criticality!$A:$N,11,FALSE),"")</f>
        <v/>
      </c>
      <c r="E233" s="16"/>
      <c r="F233" s="22"/>
      <c r="G233" s="18"/>
      <c r="H233" s="18"/>
      <c r="I233" s="17" t="str">
        <f t="shared" si="9"/>
        <v/>
      </c>
      <c r="J233" s="22"/>
      <c r="K233" s="18"/>
      <c r="L233" s="18"/>
      <c r="M233" s="18"/>
      <c r="N233" s="17" t="str">
        <f t="shared" si="10"/>
        <v/>
      </c>
      <c r="O233" s="17" t="str">
        <f t="shared" si="11"/>
        <v/>
      </c>
      <c r="P233" s="16"/>
      <c r="Q233" s="18"/>
      <c r="R233" s="18"/>
      <c r="S233" s="22"/>
    </row>
    <row r="234" spans="1:19" x14ac:dyDescent="0.3">
      <c r="A234" s="17"/>
      <c r="B234" s="18"/>
      <c r="C234" s="21" t="str">
        <f>IFERROR(VLOOKUP($B234,Vendor_Inventory!$A:$N,2,FALSE),"")</f>
        <v/>
      </c>
      <c r="D234" s="17" t="str">
        <f>IFERROR(VLOOKUP($B234,Criticality!$A:$N,11,FALSE),"")</f>
        <v/>
      </c>
      <c r="E234" s="16"/>
      <c r="F234" s="22"/>
      <c r="G234" s="18"/>
      <c r="H234" s="18"/>
      <c r="I234" s="17" t="str">
        <f t="shared" si="9"/>
        <v/>
      </c>
      <c r="J234" s="22"/>
      <c r="K234" s="18"/>
      <c r="L234" s="18"/>
      <c r="M234" s="18"/>
      <c r="N234" s="17" t="str">
        <f t="shared" si="10"/>
        <v/>
      </c>
      <c r="O234" s="17" t="str">
        <f t="shared" si="11"/>
        <v/>
      </c>
      <c r="P234" s="16"/>
      <c r="Q234" s="18"/>
      <c r="R234" s="18"/>
      <c r="S234" s="22"/>
    </row>
    <row r="235" spans="1:19" x14ac:dyDescent="0.3">
      <c r="A235" s="17"/>
      <c r="B235" s="18"/>
      <c r="C235" s="21" t="str">
        <f>IFERROR(VLOOKUP($B235,Vendor_Inventory!$A:$N,2,FALSE),"")</f>
        <v/>
      </c>
      <c r="D235" s="17" t="str">
        <f>IFERROR(VLOOKUP($B235,Criticality!$A:$N,11,FALSE),"")</f>
        <v/>
      </c>
      <c r="E235" s="16"/>
      <c r="F235" s="22"/>
      <c r="G235" s="18"/>
      <c r="H235" s="18"/>
      <c r="I235" s="17" t="str">
        <f t="shared" si="9"/>
        <v/>
      </c>
      <c r="J235" s="22"/>
      <c r="K235" s="18"/>
      <c r="L235" s="18"/>
      <c r="M235" s="18"/>
      <c r="N235" s="17" t="str">
        <f t="shared" si="10"/>
        <v/>
      </c>
      <c r="O235" s="17" t="str">
        <f t="shared" si="11"/>
        <v/>
      </c>
      <c r="P235" s="16"/>
      <c r="Q235" s="18"/>
      <c r="R235" s="18"/>
      <c r="S235" s="22"/>
    </row>
    <row r="236" spans="1:19" x14ac:dyDescent="0.3">
      <c r="A236" s="17"/>
      <c r="B236" s="18"/>
      <c r="C236" s="21" t="str">
        <f>IFERROR(VLOOKUP($B236,Vendor_Inventory!$A:$N,2,FALSE),"")</f>
        <v/>
      </c>
      <c r="D236" s="17" t="str">
        <f>IFERROR(VLOOKUP($B236,Criticality!$A:$N,11,FALSE),"")</f>
        <v/>
      </c>
      <c r="E236" s="16"/>
      <c r="F236" s="22"/>
      <c r="G236" s="18"/>
      <c r="H236" s="18"/>
      <c r="I236" s="17" t="str">
        <f t="shared" si="9"/>
        <v/>
      </c>
      <c r="J236" s="22"/>
      <c r="K236" s="18"/>
      <c r="L236" s="18"/>
      <c r="M236" s="18"/>
      <c r="N236" s="17" t="str">
        <f t="shared" si="10"/>
        <v/>
      </c>
      <c r="O236" s="17" t="str">
        <f t="shared" si="11"/>
        <v/>
      </c>
      <c r="P236" s="16"/>
      <c r="Q236" s="18"/>
      <c r="R236" s="18"/>
      <c r="S236" s="22"/>
    </row>
    <row r="237" spans="1:19" x14ac:dyDescent="0.3">
      <c r="A237" s="17"/>
      <c r="B237" s="18"/>
      <c r="C237" s="21" t="str">
        <f>IFERROR(VLOOKUP($B237,Vendor_Inventory!$A:$N,2,FALSE),"")</f>
        <v/>
      </c>
      <c r="D237" s="17" t="str">
        <f>IFERROR(VLOOKUP($B237,Criticality!$A:$N,11,FALSE),"")</f>
        <v/>
      </c>
      <c r="E237" s="16"/>
      <c r="F237" s="22"/>
      <c r="G237" s="18"/>
      <c r="H237" s="18"/>
      <c r="I237" s="17" t="str">
        <f t="shared" si="9"/>
        <v/>
      </c>
      <c r="J237" s="22"/>
      <c r="K237" s="18"/>
      <c r="L237" s="18"/>
      <c r="M237" s="18"/>
      <c r="N237" s="17" t="str">
        <f t="shared" si="10"/>
        <v/>
      </c>
      <c r="O237" s="17" t="str">
        <f t="shared" si="11"/>
        <v/>
      </c>
      <c r="P237" s="16"/>
      <c r="Q237" s="18"/>
      <c r="R237" s="18"/>
      <c r="S237" s="22"/>
    </row>
    <row r="238" spans="1:19" x14ac:dyDescent="0.3">
      <c r="A238" s="17"/>
      <c r="B238" s="18"/>
      <c r="C238" s="21" t="str">
        <f>IFERROR(VLOOKUP($B238,Vendor_Inventory!$A:$N,2,FALSE),"")</f>
        <v/>
      </c>
      <c r="D238" s="17" t="str">
        <f>IFERROR(VLOOKUP($B238,Criticality!$A:$N,11,FALSE),"")</f>
        <v/>
      </c>
      <c r="E238" s="16"/>
      <c r="F238" s="22"/>
      <c r="G238" s="18"/>
      <c r="H238" s="18"/>
      <c r="I238" s="17" t="str">
        <f t="shared" si="9"/>
        <v/>
      </c>
      <c r="J238" s="22"/>
      <c r="K238" s="18"/>
      <c r="L238" s="18"/>
      <c r="M238" s="18"/>
      <c r="N238" s="17" t="str">
        <f t="shared" si="10"/>
        <v/>
      </c>
      <c r="O238" s="17" t="str">
        <f t="shared" si="11"/>
        <v/>
      </c>
      <c r="P238" s="16"/>
      <c r="Q238" s="18"/>
      <c r="R238" s="18"/>
      <c r="S238" s="22"/>
    </row>
    <row r="239" spans="1:19" x14ac:dyDescent="0.3">
      <c r="A239" s="17"/>
      <c r="B239" s="18"/>
      <c r="C239" s="21" t="str">
        <f>IFERROR(VLOOKUP($B239,Vendor_Inventory!$A:$N,2,FALSE),"")</f>
        <v/>
      </c>
      <c r="D239" s="17" t="str">
        <f>IFERROR(VLOOKUP($B239,Criticality!$A:$N,11,FALSE),"")</f>
        <v/>
      </c>
      <c r="E239" s="16"/>
      <c r="F239" s="22"/>
      <c r="G239" s="18"/>
      <c r="H239" s="18"/>
      <c r="I239" s="17" t="str">
        <f t="shared" si="9"/>
        <v/>
      </c>
      <c r="J239" s="22"/>
      <c r="K239" s="18"/>
      <c r="L239" s="18"/>
      <c r="M239" s="18"/>
      <c r="N239" s="17" t="str">
        <f t="shared" si="10"/>
        <v/>
      </c>
      <c r="O239" s="17" t="str">
        <f t="shared" si="11"/>
        <v/>
      </c>
      <c r="P239" s="16"/>
      <c r="Q239" s="18"/>
      <c r="R239" s="18"/>
      <c r="S239" s="22"/>
    </row>
    <row r="240" spans="1:19" x14ac:dyDescent="0.3">
      <c r="A240" s="17"/>
      <c r="B240" s="18"/>
      <c r="C240" s="21" t="str">
        <f>IFERROR(VLOOKUP($B240,Vendor_Inventory!$A:$N,2,FALSE),"")</f>
        <v/>
      </c>
      <c r="D240" s="17" t="str">
        <f>IFERROR(VLOOKUP($B240,Criticality!$A:$N,11,FALSE),"")</f>
        <v/>
      </c>
      <c r="E240" s="16"/>
      <c r="F240" s="22"/>
      <c r="G240" s="18"/>
      <c r="H240" s="18"/>
      <c r="I240" s="17" t="str">
        <f t="shared" si="9"/>
        <v/>
      </c>
      <c r="J240" s="22"/>
      <c r="K240" s="18"/>
      <c r="L240" s="18"/>
      <c r="M240" s="18"/>
      <c r="N240" s="17" t="str">
        <f t="shared" si="10"/>
        <v/>
      </c>
      <c r="O240" s="17" t="str">
        <f t="shared" si="11"/>
        <v/>
      </c>
      <c r="P240" s="16"/>
      <c r="Q240" s="18"/>
      <c r="R240" s="18"/>
      <c r="S240" s="22"/>
    </row>
    <row r="241" spans="1:19" x14ac:dyDescent="0.3">
      <c r="A241" s="17"/>
      <c r="B241" s="18"/>
      <c r="C241" s="21" t="str">
        <f>IFERROR(VLOOKUP($B241,Vendor_Inventory!$A:$N,2,FALSE),"")</f>
        <v/>
      </c>
      <c r="D241" s="17" t="str">
        <f>IFERROR(VLOOKUP($B241,Criticality!$A:$N,11,FALSE),"")</f>
        <v/>
      </c>
      <c r="E241" s="16"/>
      <c r="F241" s="22"/>
      <c r="G241" s="18"/>
      <c r="H241" s="18"/>
      <c r="I241" s="17" t="str">
        <f t="shared" si="9"/>
        <v/>
      </c>
      <c r="J241" s="22"/>
      <c r="K241" s="18"/>
      <c r="L241" s="18"/>
      <c r="M241" s="18"/>
      <c r="N241" s="17" t="str">
        <f t="shared" si="10"/>
        <v/>
      </c>
      <c r="O241" s="17" t="str">
        <f t="shared" si="11"/>
        <v/>
      </c>
      <c r="P241" s="16"/>
      <c r="Q241" s="18"/>
      <c r="R241" s="18"/>
      <c r="S241" s="22"/>
    </row>
    <row r="242" spans="1:19" x14ac:dyDescent="0.3">
      <c r="A242" s="17"/>
      <c r="B242" s="18"/>
      <c r="C242" s="21" t="str">
        <f>IFERROR(VLOOKUP($B242,Vendor_Inventory!$A:$N,2,FALSE),"")</f>
        <v/>
      </c>
      <c r="D242" s="17" t="str">
        <f>IFERROR(VLOOKUP($B242,Criticality!$A:$N,11,FALSE),"")</f>
        <v/>
      </c>
      <c r="E242" s="16"/>
      <c r="F242" s="22"/>
      <c r="G242" s="18"/>
      <c r="H242" s="18"/>
      <c r="I242" s="17" t="str">
        <f t="shared" si="9"/>
        <v/>
      </c>
      <c r="J242" s="22"/>
      <c r="K242" s="18"/>
      <c r="L242" s="18"/>
      <c r="M242" s="18"/>
      <c r="N242" s="17" t="str">
        <f t="shared" si="10"/>
        <v/>
      </c>
      <c r="O242" s="17" t="str">
        <f t="shared" si="11"/>
        <v/>
      </c>
      <c r="P242" s="16"/>
      <c r="Q242" s="18"/>
      <c r="R242" s="18"/>
      <c r="S242" s="22"/>
    </row>
    <row r="243" spans="1:19" x14ac:dyDescent="0.3">
      <c r="A243" s="17"/>
      <c r="B243" s="18"/>
      <c r="C243" s="21" t="str">
        <f>IFERROR(VLOOKUP($B243,Vendor_Inventory!$A:$N,2,FALSE),"")</f>
        <v/>
      </c>
      <c r="D243" s="17" t="str">
        <f>IFERROR(VLOOKUP($B243,Criticality!$A:$N,11,FALSE),"")</f>
        <v/>
      </c>
      <c r="E243" s="16"/>
      <c r="F243" s="22"/>
      <c r="G243" s="18"/>
      <c r="H243" s="18"/>
      <c r="I243" s="17" t="str">
        <f t="shared" si="9"/>
        <v/>
      </c>
      <c r="J243" s="22"/>
      <c r="K243" s="18"/>
      <c r="L243" s="18"/>
      <c r="M243" s="18"/>
      <c r="N243" s="17" t="str">
        <f t="shared" si="10"/>
        <v/>
      </c>
      <c r="O243" s="17" t="str">
        <f t="shared" si="11"/>
        <v/>
      </c>
      <c r="P243" s="16"/>
      <c r="Q243" s="18"/>
      <c r="R243" s="18"/>
      <c r="S243" s="22"/>
    </row>
    <row r="244" spans="1:19" x14ac:dyDescent="0.3">
      <c r="A244" s="17"/>
      <c r="B244" s="18"/>
      <c r="C244" s="21" t="str">
        <f>IFERROR(VLOOKUP($B244,Vendor_Inventory!$A:$N,2,FALSE),"")</f>
        <v/>
      </c>
      <c r="D244" s="17" t="str">
        <f>IFERROR(VLOOKUP($B244,Criticality!$A:$N,11,FALSE),"")</f>
        <v/>
      </c>
      <c r="E244" s="16"/>
      <c r="F244" s="22"/>
      <c r="G244" s="18"/>
      <c r="H244" s="18"/>
      <c r="I244" s="17" t="str">
        <f t="shared" si="9"/>
        <v/>
      </c>
      <c r="J244" s="22"/>
      <c r="K244" s="18"/>
      <c r="L244" s="18"/>
      <c r="M244" s="18"/>
      <c r="N244" s="17" t="str">
        <f t="shared" si="10"/>
        <v/>
      </c>
      <c r="O244" s="17" t="str">
        <f t="shared" si="11"/>
        <v/>
      </c>
      <c r="P244" s="16"/>
      <c r="Q244" s="18"/>
      <c r="R244" s="18"/>
      <c r="S244" s="22"/>
    </row>
    <row r="245" spans="1:19" x14ac:dyDescent="0.3">
      <c r="A245" s="17"/>
      <c r="B245" s="18"/>
      <c r="C245" s="21" t="str">
        <f>IFERROR(VLOOKUP($B245,Vendor_Inventory!$A:$N,2,FALSE),"")</f>
        <v/>
      </c>
      <c r="D245" s="17" t="str">
        <f>IFERROR(VLOOKUP($B245,Criticality!$A:$N,11,FALSE),"")</f>
        <v/>
      </c>
      <c r="E245" s="16"/>
      <c r="F245" s="22"/>
      <c r="G245" s="18"/>
      <c r="H245" s="18"/>
      <c r="I245" s="17" t="str">
        <f t="shared" si="9"/>
        <v/>
      </c>
      <c r="J245" s="22"/>
      <c r="K245" s="18"/>
      <c r="L245" s="18"/>
      <c r="M245" s="18"/>
      <c r="N245" s="17" t="str">
        <f t="shared" si="10"/>
        <v/>
      </c>
      <c r="O245" s="17" t="str">
        <f t="shared" si="11"/>
        <v/>
      </c>
      <c r="P245" s="16"/>
      <c r="Q245" s="18"/>
      <c r="R245" s="18"/>
      <c r="S245" s="22"/>
    </row>
    <row r="246" spans="1:19" x14ac:dyDescent="0.3">
      <c r="A246" s="17"/>
      <c r="B246" s="18"/>
      <c r="C246" s="21" t="str">
        <f>IFERROR(VLOOKUP($B246,Vendor_Inventory!$A:$N,2,FALSE),"")</f>
        <v/>
      </c>
      <c r="D246" s="17" t="str">
        <f>IFERROR(VLOOKUP($B246,Criticality!$A:$N,11,FALSE),"")</f>
        <v/>
      </c>
      <c r="E246" s="16"/>
      <c r="F246" s="22"/>
      <c r="G246" s="18"/>
      <c r="H246" s="18"/>
      <c r="I246" s="17" t="str">
        <f t="shared" si="9"/>
        <v/>
      </c>
      <c r="J246" s="22"/>
      <c r="K246" s="18"/>
      <c r="L246" s="18"/>
      <c r="M246" s="18"/>
      <c r="N246" s="17" t="str">
        <f t="shared" si="10"/>
        <v/>
      </c>
      <c r="O246" s="17" t="str">
        <f t="shared" si="11"/>
        <v/>
      </c>
      <c r="P246" s="16"/>
      <c r="Q246" s="18"/>
      <c r="R246" s="18"/>
      <c r="S246" s="22"/>
    </row>
    <row r="247" spans="1:19" x14ac:dyDescent="0.3">
      <c r="A247" s="17"/>
      <c r="B247" s="18"/>
      <c r="C247" s="21" t="str">
        <f>IFERROR(VLOOKUP($B247,Vendor_Inventory!$A:$N,2,FALSE),"")</f>
        <v/>
      </c>
      <c r="D247" s="17" t="str">
        <f>IFERROR(VLOOKUP($B247,Criticality!$A:$N,11,FALSE),"")</f>
        <v/>
      </c>
      <c r="E247" s="16"/>
      <c r="F247" s="22"/>
      <c r="G247" s="18"/>
      <c r="H247" s="18"/>
      <c r="I247" s="17" t="str">
        <f t="shared" si="9"/>
        <v/>
      </c>
      <c r="J247" s="22"/>
      <c r="K247" s="18"/>
      <c r="L247" s="18"/>
      <c r="M247" s="18"/>
      <c r="N247" s="17" t="str">
        <f t="shared" si="10"/>
        <v/>
      </c>
      <c r="O247" s="17" t="str">
        <f t="shared" si="11"/>
        <v/>
      </c>
      <c r="P247" s="16"/>
      <c r="Q247" s="18"/>
      <c r="R247" s="18"/>
      <c r="S247" s="22"/>
    </row>
    <row r="248" spans="1:19" x14ac:dyDescent="0.3">
      <c r="A248" s="17"/>
      <c r="B248" s="18"/>
      <c r="C248" s="21" t="str">
        <f>IFERROR(VLOOKUP($B248,Vendor_Inventory!$A:$N,2,FALSE),"")</f>
        <v/>
      </c>
      <c r="D248" s="17" t="str">
        <f>IFERROR(VLOOKUP($B248,Criticality!$A:$N,11,FALSE),"")</f>
        <v/>
      </c>
      <c r="E248" s="16"/>
      <c r="F248" s="22"/>
      <c r="G248" s="18"/>
      <c r="H248" s="18"/>
      <c r="I248" s="17" t="str">
        <f t="shared" si="9"/>
        <v/>
      </c>
      <c r="J248" s="22"/>
      <c r="K248" s="18"/>
      <c r="L248" s="18"/>
      <c r="M248" s="18"/>
      <c r="N248" s="17" t="str">
        <f t="shared" si="10"/>
        <v/>
      </c>
      <c r="O248" s="17" t="str">
        <f t="shared" si="11"/>
        <v/>
      </c>
      <c r="P248" s="16"/>
      <c r="Q248" s="18"/>
      <c r="R248" s="18"/>
      <c r="S248" s="22"/>
    </row>
    <row r="249" spans="1:19" x14ac:dyDescent="0.3">
      <c r="A249" s="17"/>
      <c r="B249" s="18"/>
      <c r="C249" s="21" t="str">
        <f>IFERROR(VLOOKUP($B249,Vendor_Inventory!$A:$N,2,FALSE),"")</f>
        <v/>
      </c>
      <c r="D249" s="17" t="str">
        <f>IFERROR(VLOOKUP($B249,Criticality!$A:$N,11,FALSE),"")</f>
        <v/>
      </c>
      <c r="E249" s="16"/>
      <c r="F249" s="22"/>
      <c r="G249" s="18"/>
      <c r="H249" s="18"/>
      <c r="I249" s="17" t="str">
        <f t="shared" si="9"/>
        <v/>
      </c>
      <c r="J249" s="22"/>
      <c r="K249" s="18"/>
      <c r="L249" s="18"/>
      <c r="M249" s="18"/>
      <c r="N249" s="17" t="str">
        <f t="shared" si="10"/>
        <v/>
      </c>
      <c r="O249" s="17" t="str">
        <f t="shared" si="11"/>
        <v/>
      </c>
      <c r="P249" s="16"/>
      <c r="Q249" s="18"/>
      <c r="R249" s="18"/>
      <c r="S249" s="22"/>
    </row>
    <row r="250" spans="1:19" x14ac:dyDescent="0.3">
      <c r="A250" s="17"/>
      <c r="B250" s="18"/>
      <c r="C250" s="21" t="str">
        <f>IFERROR(VLOOKUP($B250,Vendor_Inventory!$A:$N,2,FALSE),"")</f>
        <v/>
      </c>
      <c r="D250" s="17" t="str">
        <f>IFERROR(VLOOKUP($B250,Criticality!$A:$N,11,FALSE),"")</f>
        <v/>
      </c>
      <c r="E250" s="16"/>
      <c r="F250" s="22"/>
      <c r="G250" s="18"/>
      <c r="H250" s="18"/>
      <c r="I250" s="17" t="str">
        <f t="shared" si="9"/>
        <v/>
      </c>
      <c r="J250" s="22"/>
      <c r="K250" s="18"/>
      <c r="L250" s="18"/>
      <c r="M250" s="18"/>
      <c r="N250" s="17" t="str">
        <f t="shared" si="10"/>
        <v/>
      </c>
      <c r="O250" s="17" t="str">
        <f t="shared" si="11"/>
        <v/>
      </c>
      <c r="P250" s="16"/>
      <c r="Q250" s="18"/>
      <c r="R250" s="18"/>
      <c r="S250" s="22"/>
    </row>
    <row r="251" spans="1:19" x14ac:dyDescent="0.3">
      <c r="A251" s="17"/>
      <c r="B251" s="18"/>
      <c r="C251" s="21" t="str">
        <f>IFERROR(VLOOKUP($B251,Vendor_Inventory!$A:$N,2,FALSE),"")</f>
        <v/>
      </c>
      <c r="D251" s="17" t="str">
        <f>IFERROR(VLOOKUP($B251,Criticality!$A:$N,11,FALSE),"")</f>
        <v/>
      </c>
      <c r="E251" s="16"/>
      <c r="F251" s="22"/>
      <c r="G251" s="18"/>
      <c r="H251" s="18"/>
      <c r="I251" s="17" t="str">
        <f t="shared" si="9"/>
        <v/>
      </c>
      <c r="J251" s="22"/>
      <c r="K251" s="18"/>
      <c r="L251" s="18"/>
      <c r="M251" s="18"/>
      <c r="N251" s="17" t="str">
        <f t="shared" si="10"/>
        <v/>
      </c>
      <c r="O251" s="17" t="str">
        <f t="shared" si="11"/>
        <v/>
      </c>
      <c r="P251" s="16"/>
      <c r="Q251" s="18"/>
      <c r="R251" s="18"/>
      <c r="S251" s="22"/>
    </row>
    <row r="252" spans="1:19" x14ac:dyDescent="0.3">
      <c r="A252" s="17"/>
      <c r="B252" s="18"/>
      <c r="C252" s="21" t="str">
        <f>IFERROR(VLOOKUP($B252,Vendor_Inventory!$A:$N,2,FALSE),"")</f>
        <v/>
      </c>
      <c r="D252" s="17" t="str">
        <f>IFERROR(VLOOKUP($B252,Criticality!$A:$N,11,FALSE),"")</f>
        <v/>
      </c>
      <c r="E252" s="16"/>
      <c r="F252" s="22"/>
      <c r="G252" s="18"/>
      <c r="H252" s="18"/>
      <c r="I252" s="17" t="str">
        <f t="shared" si="9"/>
        <v/>
      </c>
      <c r="J252" s="22"/>
      <c r="K252" s="18"/>
      <c r="L252" s="18"/>
      <c r="M252" s="18"/>
      <c r="N252" s="17" t="str">
        <f t="shared" si="10"/>
        <v/>
      </c>
      <c r="O252" s="17" t="str">
        <f t="shared" si="11"/>
        <v/>
      </c>
      <c r="P252" s="16"/>
      <c r="Q252" s="18"/>
      <c r="R252" s="18"/>
      <c r="S252" s="22"/>
    </row>
    <row r="253" spans="1:19" x14ac:dyDescent="0.3">
      <c r="A253" s="17"/>
      <c r="B253" s="18"/>
      <c r="C253" s="21" t="str">
        <f>IFERROR(VLOOKUP($B253,Vendor_Inventory!$A:$N,2,FALSE),"")</f>
        <v/>
      </c>
      <c r="D253" s="17" t="str">
        <f>IFERROR(VLOOKUP($B253,Criticality!$A:$N,11,FALSE),"")</f>
        <v/>
      </c>
      <c r="E253" s="16"/>
      <c r="F253" s="22"/>
      <c r="G253" s="18"/>
      <c r="H253" s="18"/>
      <c r="I253" s="17" t="str">
        <f t="shared" si="9"/>
        <v/>
      </c>
      <c r="J253" s="22"/>
      <c r="K253" s="18"/>
      <c r="L253" s="18"/>
      <c r="M253" s="18"/>
      <c r="N253" s="17" t="str">
        <f t="shared" si="10"/>
        <v/>
      </c>
      <c r="O253" s="17" t="str">
        <f t="shared" si="11"/>
        <v/>
      </c>
      <c r="P253" s="16"/>
      <c r="Q253" s="18"/>
      <c r="R253" s="18"/>
      <c r="S253" s="22"/>
    </row>
    <row r="254" spans="1:19" x14ac:dyDescent="0.3">
      <c r="A254" s="17"/>
      <c r="B254" s="18"/>
      <c r="C254" s="21" t="str">
        <f>IFERROR(VLOOKUP($B254,Vendor_Inventory!$A:$N,2,FALSE),"")</f>
        <v/>
      </c>
      <c r="D254" s="17" t="str">
        <f>IFERROR(VLOOKUP($B254,Criticality!$A:$N,11,FALSE),"")</f>
        <v/>
      </c>
      <c r="E254" s="16"/>
      <c r="F254" s="22"/>
      <c r="G254" s="18"/>
      <c r="H254" s="18"/>
      <c r="I254" s="17" t="str">
        <f t="shared" si="9"/>
        <v/>
      </c>
      <c r="J254" s="22"/>
      <c r="K254" s="18"/>
      <c r="L254" s="18"/>
      <c r="M254" s="18"/>
      <c r="N254" s="17" t="str">
        <f t="shared" si="10"/>
        <v/>
      </c>
      <c r="O254" s="17" t="str">
        <f t="shared" si="11"/>
        <v/>
      </c>
      <c r="P254" s="16"/>
      <c r="Q254" s="18"/>
      <c r="R254" s="18"/>
      <c r="S254" s="22"/>
    </row>
    <row r="255" spans="1:19" x14ac:dyDescent="0.3">
      <c r="A255" s="17"/>
      <c r="B255" s="18"/>
      <c r="C255" s="21" t="str">
        <f>IFERROR(VLOOKUP($B255,Vendor_Inventory!$A:$N,2,FALSE),"")</f>
        <v/>
      </c>
      <c r="D255" s="17" t="str">
        <f>IFERROR(VLOOKUP($B255,Criticality!$A:$N,11,FALSE),"")</f>
        <v/>
      </c>
      <c r="E255" s="16"/>
      <c r="F255" s="22"/>
      <c r="G255" s="18"/>
      <c r="H255" s="18"/>
      <c r="I255" s="17" t="str">
        <f t="shared" si="9"/>
        <v/>
      </c>
      <c r="J255" s="22"/>
      <c r="K255" s="18"/>
      <c r="L255" s="18"/>
      <c r="M255" s="18"/>
      <c r="N255" s="17" t="str">
        <f t="shared" si="10"/>
        <v/>
      </c>
      <c r="O255" s="17" t="str">
        <f t="shared" si="11"/>
        <v/>
      </c>
      <c r="P255" s="16"/>
      <c r="Q255" s="18"/>
      <c r="R255" s="18"/>
      <c r="S255" s="22"/>
    </row>
    <row r="256" spans="1:19" x14ac:dyDescent="0.3">
      <c r="A256" s="17"/>
      <c r="B256" s="18"/>
      <c r="C256" s="21" t="str">
        <f>IFERROR(VLOOKUP($B256,Vendor_Inventory!$A:$N,2,FALSE),"")</f>
        <v/>
      </c>
      <c r="D256" s="17" t="str">
        <f>IFERROR(VLOOKUP($B256,Criticality!$A:$N,11,FALSE),"")</f>
        <v/>
      </c>
      <c r="E256" s="16"/>
      <c r="F256" s="22"/>
      <c r="G256" s="18"/>
      <c r="H256" s="18"/>
      <c r="I256" s="17" t="str">
        <f t="shared" si="9"/>
        <v/>
      </c>
      <c r="J256" s="22"/>
      <c r="K256" s="18"/>
      <c r="L256" s="18"/>
      <c r="M256" s="18"/>
      <c r="N256" s="17" t="str">
        <f t="shared" si="10"/>
        <v/>
      </c>
      <c r="O256" s="17" t="str">
        <f t="shared" si="11"/>
        <v/>
      </c>
      <c r="P256" s="16"/>
      <c r="Q256" s="18"/>
      <c r="R256" s="18"/>
      <c r="S256" s="22"/>
    </row>
    <row r="257" spans="1:19" x14ac:dyDescent="0.3">
      <c r="A257" s="17"/>
      <c r="B257" s="18"/>
      <c r="C257" s="21" t="str">
        <f>IFERROR(VLOOKUP($B257,Vendor_Inventory!$A:$N,2,FALSE),"")</f>
        <v/>
      </c>
      <c r="D257" s="17" t="str">
        <f>IFERROR(VLOOKUP($B257,Criticality!$A:$N,11,FALSE),"")</f>
        <v/>
      </c>
      <c r="E257" s="16"/>
      <c r="F257" s="22"/>
      <c r="G257" s="18"/>
      <c r="H257" s="18"/>
      <c r="I257" s="17" t="str">
        <f t="shared" si="9"/>
        <v/>
      </c>
      <c r="J257" s="22"/>
      <c r="K257" s="18"/>
      <c r="L257" s="18"/>
      <c r="M257" s="18"/>
      <c r="N257" s="17" t="str">
        <f t="shared" si="10"/>
        <v/>
      </c>
      <c r="O257" s="17" t="str">
        <f t="shared" si="11"/>
        <v/>
      </c>
      <c r="P257" s="16"/>
      <c r="Q257" s="18"/>
      <c r="R257" s="18"/>
      <c r="S257" s="22"/>
    </row>
    <row r="258" spans="1:19" x14ac:dyDescent="0.3">
      <c r="A258" s="17"/>
      <c r="B258" s="18"/>
      <c r="C258" s="21" t="str">
        <f>IFERROR(VLOOKUP($B258,Vendor_Inventory!$A:$N,2,FALSE),"")</f>
        <v/>
      </c>
      <c r="D258" s="17" t="str">
        <f>IFERROR(VLOOKUP($B258,Criticality!$A:$N,11,FALSE),"")</f>
        <v/>
      </c>
      <c r="E258" s="16"/>
      <c r="F258" s="22"/>
      <c r="G258" s="18"/>
      <c r="H258" s="18"/>
      <c r="I258" s="17" t="str">
        <f t="shared" si="9"/>
        <v/>
      </c>
      <c r="J258" s="22"/>
      <c r="K258" s="18"/>
      <c r="L258" s="18"/>
      <c r="M258" s="18"/>
      <c r="N258" s="17" t="str">
        <f t="shared" si="10"/>
        <v/>
      </c>
      <c r="O258" s="17" t="str">
        <f t="shared" si="11"/>
        <v/>
      </c>
      <c r="P258" s="16"/>
      <c r="Q258" s="18"/>
      <c r="R258" s="18"/>
      <c r="S258" s="22"/>
    </row>
    <row r="259" spans="1:19" x14ac:dyDescent="0.3">
      <c r="A259" s="17"/>
      <c r="B259" s="18"/>
      <c r="C259" s="21" t="str">
        <f>IFERROR(VLOOKUP($B259,Vendor_Inventory!$A:$N,2,FALSE),"")</f>
        <v/>
      </c>
      <c r="D259" s="17" t="str">
        <f>IFERROR(VLOOKUP($B259,Criticality!$A:$N,11,FALSE),"")</f>
        <v/>
      </c>
      <c r="E259" s="16"/>
      <c r="F259" s="22"/>
      <c r="G259" s="18"/>
      <c r="H259" s="18"/>
      <c r="I259" s="17" t="str">
        <f t="shared" si="9"/>
        <v/>
      </c>
      <c r="J259" s="22"/>
      <c r="K259" s="18"/>
      <c r="L259" s="18"/>
      <c r="M259" s="18"/>
      <c r="N259" s="17" t="str">
        <f t="shared" si="10"/>
        <v/>
      </c>
      <c r="O259" s="17" t="str">
        <f t="shared" si="11"/>
        <v/>
      </c>
      <c r="P259" s="16"/>
      <c r="Q259" s="18"/>
      <c r="R259" s="18"/>
      <c r="S259" s="22"/>
    </row>
    <row r="260" spans="1:19" x14ac:dyDescent="0.3">
      <c r="A260" s="17"/>
      <c r="B260" s="18"/>
      <c r="C260" s="21" t="str">
        <f>IFERROR(VLOOKUP($B260,Vendor_Inventory!$A:$N,2,FALSE),"")</f>
        <v/>
      </c>
      <c r="D260" s="17" t="str">
        <f>IFERROR(VLOOKUP($B260,Criticality!$A:$N,11,FALSE),"")</f>
        <v/>
      </c>
      <c r="E260" s="16"/>
      <c r="F260" s="22"/>
      <c r="G260" s="18"/>
      <c r="H260" s="18"/>
      <c r="I260" s="17" t="str">
        <f t="shared" si="9"/>
        <v/>
      </c>
      <c r="J260" s="22"/>
      <c r="K260" s="18"/>
      <c r="L260" s="18"/>
      <c r="M260" s="18"/>
      <c r="N260" s="17" t="str">
        <f t="shared" si="10"/>
        <v/>
      </c>
      <c r="O260" s="17" t="str">
        <f t="shared" si="11"/>
        <v/>
      </c>
      <c r="P260" s="16"/>
      <c r="Q260" s="18"/>
      <c r="R260" s="18"/>
      <c r="S260" s="22"/>
    </row>
    <row r="261" spans="1:19" x14ac:dyDescent="0.3">
      <c r="A261" s="17"/>
      <c r="B261" s="18"/>
      <c r="C261" s="21" t="str">
        <f>IFERROR(VLOOKUP($B261,Vendor_Inventory!$A:$N,2,FALSE),"")</f>
        <v/>
      </c>
      <c r="D261" s="17" t="str">
        <f>IFERROR(VLOOKUP($B261,Criticality!$A:$N,11,FALSE),"")</f>
        <v/>
      </c>
      <c r="E261" s="16"/>
      <c r="F261" s="22"/>
      <c r="G261" s="18"/>
      <c r="H261" s="18"/>
      <c r="I261" s="17" t="str">
        <f t="shared" si="9"/>
        <v/>
      </c>
      <c r="J261" s="22"/>
      <c r="K261" s="18"/>
      <c r="L261" s="18"/>
      <c r="M261" s="18"/>
      <c r="N261" s="17" t="str">
        <f t="shared" si="10"/>
        <v/>
      </c>
      <c r="O261" s="17" t="str">
        <f t="shared" si="11"/>
        <v/>
      </c>
      <c r="P261" s="16"/>
      <c r="Q261" s="18"/>
      <c r="R261" s="18"/>
      <c r="S261" s="22"/>
    </row>
    <row r="262" spans="1:19" x14ac:dyDescent="0.3">
      <c r="A262" s="17"/>
      <c r="B262" s="18"/>
      <c r="C262" s="21" t="str">
        <f>IFERROR(VLOOKUP($B262,Vendor_Inventory!$A:$N,2,FALSE),"")</f>
        <v/>
      </c>
      <c r="D262" s="17" t="str">
        <f>IFERROR(VLOOKUP($B262,Criticality!$A:$N,11,FALSE),"")</f>
        <v/>
      </c>
      <c r="E262" s="16"/>
      <c r="F262" s="22"/>
      <c r="G262" s="18"/>
      <c r="H262" s="18"/>
      <c r="I262" s="17" t="str">
        <f t="shared" si="9"/>
        <v/>
      </c>
      <c r="J262" s="22"/>
      <c r="K262" s="18"/>
      <c r="L262" s="18"/>
      <c r="M262" s="18"/>
      <c r="N262" s="17" t="str">
        <f t="shared" si="10"/>
        <v/>
      </c>
      <c r="O262" s="17" t="str">
        <f t="shared" si="11"/>
        <v/>
      </c>
      <c r="P262" s="16"/>
      <c r="Q262" s="18"/>
      <c r="R262" s="18"/>
      <c r="S262" s="22"/>
    </row>
    <row r="263" spans="1:19" x14ac:dyDescent="0.3">
      <c r="A263" s="17"/>
      <c r="B263" s="18"/>
      <c r="C263" s="21" t="str">
        <f>IFERROR(VLOOKUP($B263,Vendor_Inventory!$A:$N,2,FALSE),"")</f>
        <v/>
      </c>
      <c r="D263" s="17" t="str">
        <f>IFERROR(VLOOKUP($B263,Criticality!$A:$N,11,FALSE),"")</f>
        <v/>
      </c>
      <c r="E263" s="16"/>
      <c r="F263" s="22"/>
      <c r="G263" s="18"/>
      <c r="H263" s="18"/>
      <c r="I263" s="17" t="str">
        <f t="shared" si="9"/>
        <v/>
      </c>
      <c r="J263" s="22"/>
      <c r="K263" s="18"/>
      <c r="L263" s="18"/>
      <c r="M263" s="18"/>
      <c r="N263" s="17" t="str">
        <f t="shared" si="10"/>
        <v/>
      </c>
      <c r="O263" s="17" t="str">
        <f t="shared" si="11"/>
        <v/>
      </c>
      <c r="P263" s="16"/>
      <c r="Q263" s="18"/>
      <c r="R263" s="18"/>
      <c r="S263" s="22"/>
    </row>
    <row r="264" spans="1:19" x14ac:dyDescent="0.3">
      <c r="A264" s="17"/>
      <c r="B264" s="18"/>
      <c r="C264" s="21" t="str">
        <f>IFERROR(VLOOKUP($B264,Vendor_Inventory!$A:$N,2,FALSE),"")</f>
        <v/>
      </c>
      <c r="D264" s="17" t="str">
        <f>IFERROR(VLOOKUP($B264,Criticality!$A:$N,11,FALSE),"")</f>
        <v/>
      </c>
      <c r="E264" s="16"/>
      <c r="F264" s="22"/>
      <c r="G264" s="18"/>
      <c r="H264" s="18"/>
      <c r="I264" s="17" t="str">
        <f t="shared" ref="I264:I327" si="12">IF(OR($G264="", $H264=""),"", $G264*$H264)</f>
        <v/>
      </c>
      <c r="J264" s="22"/>
      <c r="K264" s="18"/>
      <c r="L264" s="18"/>
      <c r="M264" s="18"/>
      <c r="N264" s="17" t="str">
        <f t="shared" ref="N264:N327" si="13">IF(OR($L264="", $M264=""),"", $L264*$M264)</f>
        <v/>
      </c>
      <c r="O264" s="17" t="str">
        <f t="shared" ref="O264:O327" si="14">IF($N264="","",IF($N264&gt;=16,"High",IF($N264&gt;=9,"Medium","Low")))</f>
        <v/>
      </c>
      <c r="P264" s="16"/>
      <c r="Q264" s="18"/>
      <c r="R264" s="18"/>
      <c r="S264" s="22"/>
    </row>
    <row r="265" spans="1:19" x14ac:dyDescent="0.3">
      <c r="A265" s="17"/>
      <c r="B265" s="18"/>
      <c r="C265" s="21" t="str">
        <f>IFERROR(VLOOKUP($B265,Vendor_Inventory!$A:$N,2,FALSE),"")</f>
        <v/>
      </c>
      <c r="D265" s="17" t="str">
        <f>IFERROR(VLOOKUP($B265,Criticality!$A:$N,11,FALSE),"")</f>
        <v/>
      </c>
      <c r="E265" s="16"/>
      <c r="F265" s="22"/>
      <c r="G265" s="18"/>
      <c r="H265" s="18"/>
      <c r="I265" s="17" t="str">
        <f t="shared" si="12"/>
        <v/>
      </c>
      <c r="J265" s="22"/>
      <c r="K265" s="18"/>
      <c r="L265" s="18"/>
      <c r="M265" s="18"/>
      <c r="N265" s="17" t="str">
        <f t="shared" si="13"/>
        <v/>
      </c>
      <c r="O265" s="17" t="str">
        <f t="shared" si="14"/>
        <v/>
      </c>
      <c r="P265" s="16"/>
      <c r="Q265" s="18"/>
      <c r="R265" s="18"/>
      <c r="S265" s="22"/>
    </row>
    <row r="266" spans="1:19" x14ac:dyDescent="0.3">
      <c r="A266" s="17"/>
      <c r="B266" s="18"/>
      <c r="C266" s="21" t="str">
        <f>IFERROR(VLOOKUP($B266,Vendor_Inventory!$A:$N,2,FALSE),"")</f>
        <v/>
      </c>
      <c r="D266" s="17" t="str">
        <f>IFERROR(VLOOKUP($B266,Criticality!$A:$N,11,FALSE),"")</f>
        <v/>
      </c>
      <c r="E266" s="16"/>
      <c r="F266" s="22"/>
      <c r="G266" s="18"/>
      <c r="H266" s="18"/>
      <c r="I266" s="17" t="str">
        <f t="shared" si="12"/>
        <v/>
      </c>
      <c r="J266" s="22"/>
      <c r="K266" s="18"/>
      <c r="L266" s="18"/>
      <c r="M266" s="18"/>
      <c r="N266" s="17" t="str">
        <f t="shared" si="13"/>
        <v/>
      </c>
      <c r="O266" s="17" t="str">
        <f t="shared" si="14"/>
        <v/>
      </c>
      <c r="P266" s="16"/>
      <c r="Q266" s="18"/>
      <c r="R266" s="18"/>
      <c r="S266" s="22"/>
    </row>
    <row r="267" spans="1:19" x14ac:dyDescent="0.3">
      <c r="A267" s="17"/>
      <c r="B267" s="18"/>
      <c r="C267" s="21" t="str">
        <f>IFERROR(VLOOKUP($B267,Vendor_Inventory!$A:$N,2,FALSE),"")</f>
        <v/>
      </c>
      <c r="D267" s="17" t="str">
        <f>IFERROR(VLOOKUP($B267,Criticality!$A:$N,11,FALSE),"")</f>
        <v/>
      </c>
      <c r="E267" s="16"/>
      <c r="F267" s="22"/>
      <c r="G267" s="18"/>
      <c r="H267" s="18"/>
      <c r="I267" s="17" t="str">
        <f t="shared" si="12"/>
        <v/>
      </c>
      <c r="J267" s="22"/>
      <c r="K267" s="18"/>
      <c r="L267" s="18"/>
      <c r="M267" s="18"/>
      <c r="N267" s="17" t="str">
        <f t="shared" si="13"/>
        <v/>
      </c>
      <c r="O267" s="17" t="str">
        <f t="shared" si="14"/>
        <v/>
      </c>
      <c r="P267" s="16"/>
      <c r="Q267" s="18"/>
      <c r="R267" s="18"/>
      <c r="S267" s="22"/>
    </row>
    <row r="268" spans="1:19" x14ac:dyDescent="0.3">
      <c r="A268" s="17"/>
      <c r="B268" s="18"/>
      <c r="C268" s="21" t="str">
        <f>IFERROR(VLOOKUP($B268,Vendor_Inventory!$A:$N,2,FALSE),"")</f>
        <v/>
      </c>
      <c r="D268" s="17" t="str">
        <f>IFERROR(VLOOKUP($B268,Criticality!$A:$N,11,FALSE),"")</f>
        <v/>
      </c>
      <c r="E268" s="16"/>
      <c r="F268" s="22"/>
      <c r="G268" s="18"/>
      <c r="H268" s="18"/>
      <c r="I268" s="17" t="str">
        <f t="shared" si="12"/>
        <v/>
      </c>
      <c r="J268" s="22"/>
      <c r="K268" s="18"/>
      <c r="L268" s="18"/>
      <c r="M268" s="18"/>
      <c r="N268" s="17" t="str">
        <f t="shared" si="13"/>
        <v/>
      </c>
      <c r="O268" s="17" t="str">
        <f t="shared" si="14"/>
        <v/>
      </c>
      <c r="P268" s="16"/>
      <c r="Q268" s="18"/>
      <c r="R268" s="18"/>
      <c r="S268" s="22"/>
    </row>
    <row r="269" spans="1:19" x14ac:dyDescent="0.3">
      <c r="A269" s="17"/>
      <c r="B269" s="18"/>
      <c r="C269" s="21" t="str">
        <f>IFERROR(VLOOKUP($B269,Vendor_Inventory!$A:$N,2,FALSE),"")</f>
        <v/>
      </c>
      <c r="D269" s="17" t="str">
        <f>IFERROR(VLOOKUP($B269,Criticality!$A:$N,11,FALSE),"")</f>
        <v/>
      </c>
      <c r="E269" s="16"/>
      <c r="F269" s="22"/>
      <c r="G269" s="18"/>
      <c r="H269" s="18"/>
      <c r="I269" s="17" t="str">
        <f t="shared" si="12"/>
        <v/>
      </c>
      <c r="J269" s="22"/>
      <c r="K269" s="18"/>
      <c r="L269" s="18"/>
      <c r="M269" s="18"/>
      <c r="N269" s="17" t="str">
        <f t="shared" si="13"/>
        <v/>
      </c>
      <c r="O269" s="17" t="str">
        <f t="shared" si="14"/>
        <v/>
      </c>
      <c r="P269" s="16"/>
      <c r="Q269" s="18"/>
      <c r="R269" s="18"/>
      <c r="S269" s="22"/>
    </row>
    <row r="270" spans="1:19" x14ac:dyDescent="0.3">
      <c r="A270" s="17"/>
      <c r="B270" s="18"/>
      <c r="C270" s="21" t="str">
        <f>IFERROR(VLOOKUP($B270,Vendor_Inventory!$A:$N,2,FALSE),"")</f>
        <v/>
      </c>
      <c r="D270" s="17" t="str">
        <f>IFERROR(VLOOKUP($B270,Criticality!$A:$N,11,FALSE),"")</f>
        <v/>
      </c>
      <c r="E270" s="16"/>
      <c r="F270" s="22"/>
      <c r="G270" s="18"/>
      <c r="H270" s="18"/>
      <c r="I270" s="17" t="str">
        <f t="shared" si="12"/>
        <v/>
      </c>
      <c r="J270" s="22"/>
      <c r="K270" s="18"/>
      <c r="L270" s="18"/>
      <c r="M270" s="18"/>
      <c r="N270" s="17" t="str">
        <f t="shared" si="13"/>
        <v/>
      </c>
      <c r="O270" s="17" t="str">
        <f t="shared" si="14"/>
        <v/>
      </c>
      <c r="P270" s="16"/>
      <c r="Q270" s="18"/>
      <c r="R270" s="18"/>
      <c r="S270" s="22"/>
    </row>
    <row r="271" spans="1:19" x14ac:dyDescent="0.3">
      <c r="A271" s="17"/>
      <c r="B271" s="18"/>
      <c r="C271" s="21" t="str">
        <f>IFERROR(VLOOKUP($B271,Vendor_Inventory!$A:$N,2,FALSE),"")</f>
        <v/>
      </c>
      <c r="D271" s="17" t="str">
        <f>IFERROR(VLOOKUP($B271,Criticality!$A:$N,11,FALSE),"")</f>
        <v/>
      </c>
      <c r="E271" s="16"/>
      <c r="F271" s="22"/>
      <c r="G271" s="18"/>
      <c r="H271" s="18"/>
      <c r="I271" s="17" t="str">
        <f t="shared" si="12"/>
        <v/>
      </c>
      <c r="J271" s="22"/>
      <c r="K271" s="18"/>
      <c r="L271" s="18"/>
      <c r="M271" s="18"/>
      <c r="N271" s="17" t="str">
        <f t="shared" si="13"/>
        <v/>
      </c>
      <c r="O271" s="17" t="str">
        <f t="shared" si="14"/>
        <v/>
      </c>
      <c r="P271" s="16"/>
      <c r="Q271" s="18"/>
      <c r="R271" s="18"/>
      <c r="S271" s="22"/>
    </row>
    <row r="272" spans="1:19" x14ac:dyDescent="0.3">
      <c r="A272" s="17"/>
      <c r="B272" s="18"/>
      <c r="C272" s="21" t="str">
        <f>IFERROR(VLOOKUP($B272,Vendor_Inventory!$A:$N,2,FALSE),"")</f>
        <v/>
      </c>
      <c r="D272" s="17" t="str">
        <f>IFERROR(VLOOKUP($B272,Criticality!$A:$N,11,FALSE),"")</f>
        <v/>
      </c>
      <c r="E272" s="16"/>
      <c r="F272" s="22"/>
      <c r="G272" s="18"/>
      <c r="H272" s="18"/>
      <c r="I272" s="17" t="str">
        <f t="shared" si="12"/>
        <v/>
      </c>
      <c r="J272" s="22"/>
      <c r="K272" s="18"/>
      <c r="L272" s="18"/>
      <c r="M272" s="18"/>
      <c r="N272" s="17" t="str">
        <f t="shared" si="13"/>
        <v/>
      </c>
      <c r="O272" s="17" t="str">
        <f t="shared" si="14"/>
        <v/>
      </c>
      <c r="P272" s="16"/>
      <c r="Q272" s="18"/>
      <c r="R272" s="18"/>
      <c r="S272" s="22"/>
    </row>
    <row r="273" spans="1:19" x14ac:dyDescent="0.3">
      <c r="A273" s="17"/>
      <c r="B273" s="18"/>
      <c r="C273" s="21" t="str">
        <f>IFERROR(VLOOKUP($B273,Vendor_Inventory!$A:$N,2,FALSE),"")</f>
        <v/>
      </c>
      <c r="D273" s="17" t="str">
        <f>IFERROR(VLOOKUP($B273,Criticality!$A:$N,11,FALSE),"")</f>
        <v/>
      </c>
      <c r="E273" s="16"/>
      <c r="F273" s="22"/>
      <c r="G273" s="18"/>
      <c r="H273" s="18"/>
      <c r="I273" s="17" t="str">
        <f t="shared" si="12"/>
        <v/>
      </c>
      <c r="J273" s="22"/>
      <c r="K273" s="18"/>
      <c r="L273" s="18"/>
      <c r="M273" s="18"/>
      <c r="N273" s="17" t="str">
        <f t="shared" si="13"/>
        <v/>
      </c>
      <c r="O273" s="17" t="str">
        <f t="shared" si="14"/>
        <v/>
      </c>
      <c r="P273" s="16"/>
      <c r="Q273" s="18"/>
      <c r="R273" s="18"/>
      <c r="S273" s="22"/>
    </row>
    <row r="274" spans="1:19" x14ac:dyDescent="0.3">
      <c r="A274" s="17"/>
      <c r="B274" s="18"/>
      <c r="C274" s="21" t="str">
        <f>IFERROR(VLOOKUP($B274,Vendor_Inventory!$A:$N,2,FALSE),"")</f>
        <v/>
      </c>
      <c r="D274" s="17" t="str">
        <f>IFERROR(VLOOKUP($B274,Criticality!$A:$N,11,FALSE),"")</f>
        <v/>
      </c>
      <c r="E274" s="16"/>
      <c r="F274" s="22"/>
      <c r="G274" s="18"/>
      <c r="H274" s="18"/>
      <c r="I274" s="17" t="str">
        <f t="shared" si="12"/>
        <v/>
      </c>
      <c r="J274" s="22"/>
      <c r="K274" s="18"/>
      <c r="L274" s="18"/>
      <c r="M274" s="18"/>
      <c r="N274" s="17" t="str">
        <f t="shared" si="13"/>
        <v/>
      </c>
      <c r="O274" s="17" t="str">
        <f t="shared" si="14"/>
        <v/>
      </c>
      <c r="P274" s="16"/>
      <c r="Q274" s="18"/>
      <c r="R274" s="18"/>
      <c r="S274" s="22"/>
    </row>
    <row r="275" spans="1:19" x14ac:dyDescent="0.3">
      <c r="A275" s="17"/>
      <c r="B275" s="18"/>
      <c r="C275" s="21" t="str">
        <f>IFERROR(VLOOKUP($B275,Vendor_Inventory!$A:$N,2,FALSE),"")</f>
        <v/>
      </c>
      <c r="D275" s="17" t="str">
        <f>IFERROR(VLOOKUP($B275,Criticality!$A:$N,11,FALSE),"")</f>
        <v/>
      </c>
      <c r="E275" s="16"/>
      <c r="F275" s="22"/>
      <c r="G275" s="18"/>
      <c r="H275" s="18"/>
      <c r="I275" s="17" t="str">
        <f t="shared" si="12"/>
        <v/>
      </c>
      <c r="J275" s="22"/>
      <c r="K275" s="18"/>
      <c r="L275" s="18"/>
      <c r="M275" s="18"/>
      <c r="N275" s="17" t="str">
        <f t="shared" si="13"/>
        <v/>
      </c>
      <c r="O275" s="17" t="str">
        <f t="shared" si="14"/>
        <v/>
      </c>
      <c r="P275" s="16"/>
      <c r="Q275" s="18"/>
      <c r="R275" s="18"/>
      <c r="S275" s="22"/>
    </row>
    <row r="276" spans="1:19" x14ac:dyDescent="0.3">
      <c r="A276" s="17"/>
      <c r="B276" s="18"/>
      <c r="C276" s="21" t="str">
        <f>IFERROR(VLOOKUP($B276,Vendor_Inventory!$A:$N,2,FALSE),"")</f>
        <v/>
      </c>
      <c r="D276" s="17" t="str">
        <f>IFERROR(VLOOKUP($B276,Criticality!$A:$N,11,FALSE),"")</f>
        <v/>
      </c>
      <c r="E276" s="16"/>
      <c r="F276" s="22"/>
      <c r="G276" s="18"/>
      <c r="H276" s="18"/>
      <c r="I276" s="17" t="str">
        <f t="shared" si="12"/>
        <v/>
      </c>
      <c r="J276" s="22"/>
      <c r="K276" s="18"/>
      <c r="L276" s="18"/>
      <c r="M276" s="18"/>
      <c r="N276" s="17" t="str">
        <f t="shared" si="13"/>
        <v/>
      </c>
      <c r="O276" s="17" t="str">
        <f t="shared" si="14"/>
        <v/>
      </c>
      <c r="P276" s="16"/>
      <c r="Q276" s="18"/>
      <c r="R276" s="18"/>
      <c r="S276" s="22"/>
    </row>
    <row r="277" spans="1:19" x14ac:dyDescent="0.3">
      <c r="A277" s="17"/>
      <c r="B277" s="18"/>
      <c r="C277" s="21" t="str">
        <f>IFERROR(VLOOKUP($B277,Vendor_Inventory!$A:$N,2,FALSE),"")</f>
        <v/>
      </c>
      <c r="D277" s="17" t="str">
        <f>IFERROR(VLOOKUP($B277,Criticality!$A:$N,11,FALSE),"")</f>
        <v/>
      </c>
      <c r="E277" s="16"/>
      <c r="F277" s="22"/>
      <c r="G277" s="18"/>
      <c r="H277" s="18"/>
      <c r="I277" s="17" t="str">
        <f t="shared" si="12"/>
        <v/>
      </c>
      <c r="J277" s="22"/>
      <c r="K277" s="18"/>
      <c r="L277" s="18"/>
      <c r="M277" s="18"/>
      <c r="N277" s="17" t="str">
        <f t="shared" si="13"/>
        <v/>
      </c>
      <c r="O277" s="17" t="str">
        <f t="shared" si="14"/>
        <v/>
      </c>
      <c r="P277" s="16"/>
      <c r="Q277" s="18"/>
      <c r="R277" s="18"/>
      <c r="S277" s="22"/>
    </row>
    <row r="278" spans="1:19" x14ac:dyDescent="0.3">
      <c r="A278" s="17"/>
      <c r="B278" s="18"/>
      <c r="C278" s="21" t="str">
        <f>IFERROR(VLOOKUP($B278,Vendor_Inventory!$A:$N,2,FALSE),"")</f>
        <v/>
      </c>
      <c r="D278" s="17" t="str">
        <f>IFERROR(VLOOKUP($B278,Criticality!$A:$N,11,FALSE),"")</f>
        <v/>
      </c>
      <c r="E278" s="16"/>
      <c r="F278" s="22"/>
      <c r="G278" s="18"/>
      <c r="H278" s="18"/>
      <c r="I278" s="17" t="str">
        <f t="shared" si="12"/>
        <v/>
      </c>
      <c r="J278" s="22"/>
      <c r="K278" s="18"/>
      <c r="L278" s="18"/>
      <c r="M278" s="18"/>
      <c r="N278" s="17" t="str">
        <f t="shared" si="13"/>
        <v/>
      </c>
      <c r="O278" s="17" t="str">
        <f t="shared" si="14"/>
        <v/>
      </c>
      <c r="P278" s="16"/>
      <c r="Q278" s="18"/>
      <c r="R278" s="18"/>
      <c r="S278" s="22"/>
    </row>
    <row r="279" spans="1:19" x14ac:dyDescent="0.3">
      <c r="A279" s="17"/>
      <c r="B279" s="18"/>
      <c r="C279" s="21" t="str">
        <f>IFERROR(VLOOKUP($B279,Vendor_Inventory!$A:$N,2,FALSE),"")</f>
        <v/>
      </c>
      <c r="D279" s="17" t="str">
        <f>IFERROR(VLOOKUP($B279,Criticality!$A:$N,11,FALSE),"")</f>
        <v/>
      </c>
      <c r="E279" s="16"/>
      <c r="F279" s="22"/>
      <c r="G279" s="18"/>
      <c r="H279" s="18"/>
      <c r="I279" s="17" t="str">
        <f t="shared" si="12"/>
        <v/>
      </c>
      <c r="J279" s="22"/>
      <c r="K279" s="18"/>
      <c r="L279" s="18"/>
      <c r="M279" s="18"/>
      <c r="N279" s="17" t="str">
        <f t="shared" si="13"/>
        <v/>
      </c>
      <c r="O279" s="17" t="str">
        <f t="shared" si="14"/>
        <v/>
      </c>
      <c r="P279" s="16"/>
      <c r="Q279" s="18"/>
      <c r="R279" s="18"/>
      <c r="S279" s="22"/>
    </row>
    <row r="280" spans="1:19" x14ac:dyDescent="0.3">
      <c r="A280" s="17"/>
      <c r="B280" s="18"/>
      <c r="C280" s="21" t="str">
        <f>IFERROR(VLOOKUP($B280,Vendor_Inventory!$A:$N,2,FALSE),"")</f>
        <v/>
      </c>
      <c r="D280" s="17" t="str">
        <f>IFERROR(VLOOKUP($B280,Criticality!$A:$N,11,FALSE),"")</f>
        <v/>
      </c>
      <c r="E280" s="16"/>
      <c r="F280" s="22"/>
      <c r="G280" s="18"/>
      <c r="H280" s="18"/>
      <c r="I280" s="17" t="str">
        <f t="shared" si="12"/>
        <v/>
      </c>
      <c r="J280" s="22"/>
      <c r="K280" s="18"/>
      <c r="L280" s="18"/>
      <c r="M280" s="18"/>
      <c r="N280" s="17" t="str">
        <f t="shared" si="13"/>
        <v/>
      </c>
      <c r="O280" s="17" t="str">
        <f t="shared" si="14"/>
        <v/>
      </c>
      <c r="P280" s="16"/>
      <c r="Q280" s="18"/>
      <c r="R280" s="18"/>
      <c r="S280" s="22"/>
    </row>
    <row r="281" spans="1:19" x14ac:dyDescent="0.3">
      <c r="A281" s="17"/>
      <c r="B281" s="18"/>
      <c r="C281" s="21" t="str">
        <f>IFERROR(VLOOKUP($B281,Vendor_Inventory!$A:$N,2,FALSE),"")</f>
        <v/>
      </c>
      <c r="D281" s="17" t="str">
        <f>IFERROR(VLOOKUP($B281,Criticality!$A:$N,11,FALSE),"")</f>
        <v/>
      </c>
      <c r="E281" s="16"/>
      <c r="F281" s="22"/>
      <c r="G281" s="18"/>
      <c r="H281" s="18"/>
      <c r="I281" s="17" t="str">
        <f t="shared" si="12"/>
        <v/>
      </c>
      <c r="J281" s="22"/>
      <c r="K281" s="18"/>
      <c r="L281" s="18"/>
      <c r="M281" s="18"/>
      <c r="N281" s="17" t="str">
        <f t="shared" si="13"/>
        <v/>
      </c>
      <c r="O281" s="17" t="str">
        <f t="shared" si="14"/>
        <v/>
      </c>
      <c r="P281" s="16"/>
      <c r="Q281" s="18"/>
      <c r="R281" s="18"/>
      <c r="S281" s="22"/>
    </row>
    <row r="282" spans="1:19" x14ac:dyDescent="0.3">
      <c r="A282" s="17"/>
      <c r="B282" s="18"/>
      <c r="C282" s="21" t="str">
        <f>IFERROR(VLOOKUP($B282,Vendor_Inventory!$A:$N,2,FALSE),"")</f>
        <v/>
      </c>
      <c r="D282" s="17" t="str">
        <f>IFERROR(VLOOKUP($B282,Criticality!$A:$N,11,FALSE),"")</f>
        <v/>
      </c>
      <c r="E282" s="16"/>
      <c r="F282" s="22"/>
      <c r="G282" s="18"/>
      <c r="H282" s="18"/>
      <c r="I282" s="17" t="str">
        <f t="shared" si="12"/>
        <v/>
      </c>
      <c r="J282" s="22"/>
      <c r="K282" s="18"/>
      <c r="L282" s="18"/>
      <c r="M282" s="18"/>
      <c r="N282" s="17" t="str">
        <f t="shared" si="13"/>
        <v/>
      </c>
      <c r="O282" s="17" t="str">
        <f t="shared" si="14"/>
        <v/>
      </c>
      <c r="P282" s="16"/>
      <c r="Q282" s="18"/>
      <c r="R282" s="18"/>
      <c r="S282" s="22"/>
    </row>
    <row r="283" spans="1:19" x14ac:dyDescent="0.3">
      <c r="A283" s="17"/>
      <c r="B283" s="18"/>
      <c r="C283" s="21" t="str">
        <f>IFERROR(VLOOKUP($B283,Vendor_Inventory!$A:$N,2,FALSE),"")</f>
        <v/>
      </c>
      <c r="D283" s="17" t="str">
        <f>IFERROR(VLOOKUP($B283,Criticality!$A:$N,11,FALSE),"")</f>
        <v/>
      </c>
      <c r="E283" s="16"/>
      <c r="F283" s="22"/>
      <c r="G283" s="18"/>
      <c r="H283" s="18"/>
      <c r="I283" s="17" t="str">
        <f t="shared" si="12"/>
        <v/>
      </c>
      <c r="J283" s="22"/>
      <c r="K283" s="18"/>
      <c r="L283" s="18"/>
      <c r="M283" s="18"/>
      <c r="N283" s="17" t="str">
        <f t="shared" si="13"/>
        <v/>
      </c>
      <c r="O283" s="17" t="str">
        <f t="shared" si="14"/>
        <v/>
      </c>
      <c r="P283" s="16"/>
      <c r="Q283" s="18"/>
      <c r="R283" s="18"/>
      <c r="S283" s="22"/>
    </row>
    <row r="284" spans="1:19" x14ac:dyDescent="0.3">
      <c r="A284" s="17"/>
      <c r="B284" s="18"/>
      <c r="C284" s="21" t="str">
        <f>IFERROR(VLOOKUP($B284,Vendor_Inventory!$A:$N,2,FALSE),"")</f>
        <v/>
      </c>
      <c r="D284" s="17" t="str">
        <f>IFERROR(VLOOKUP($B284,Criticality!$A:$N,11,FALSE),"")</f>
        <v/>
      </c>
      <c r="E284" s="16"/>
      <c r="F284" s="22"/>
      <c r="G284" s="18"/>
      <c r="H284" s="18"/>
      <c r="I284" s="17" t="str">
        <f t="shared" si="12"/>
        <v/>
      </c>
      <c r="J284" s="22"/>
      <c r="K284" s="18"/>
      <c r="L284" s="18"/>
      <c r="M284" s="18"/>
      <c r="N284" s="17" t="str">
        <f t="shared" si="13"/>
        <v/>
      </c>
      <c r="O284" s="17" t="str">
        <f t="shared" si="14"/>
        <v/>
      </c>
      <c r="P284" s="16"/>
      <c r="Q284" s="18"/>
      <c r="R284" s="18"/>
      <c r="S284" s="22"/>
    </row>
    <row r="285" spans="1:19" x14ac:dyDescent="0.3">
      <c r="A285" s="17"/>
      <c r="B285" s="18"/>
      <c r="C285" s="21" t="str">
        <f>IFERROR(VLOOKUP($B285,Vendor_Inventory!$A:$N,2,FALSE),"")</f>
        <v/>
      </c>
      <c r="D285" s="17" t="str">
        <f>IFERROR(VLOOKUP($B285,Criticality!$A:$N,11,FALSE),"")</f>
        <v/>
      </c>
      <c r="E285" s="16"/>
      <c r="F285" s="22"/>
      <c r="G285" s="18"/>
      <c r="H285" s="18"/>
      <c r="I285" s="17" t="str">
        <f t="shared" si="12"/>
        <v/>
      </c>
      <c r="J285" s="22"/>
      <c r="K285" s="18"/>
      <c r="L285" s="18"/>
      <c r="M285" s="18"/>
      <c r="N285" s="17" t="str">
        <f t="shared" si="13"/>
        <v/>
      </c>
      <c r="O285" s="17" t="str">
        <f t="shared" si="14"/>
        <v/>
      </c>
      <c r="P285" s="16"/>
      <c r="Q285" s="18"/>
      <c r="R285" s="18"/>
      <c r="S285" s="22"/>
    </row>
    <row r="286" spans="1:19" x14ac:dyDescent="0.3">
      <c r="A286" s="17"/>
      <c r="B286" s="18"/>
      <c r="C286" s="21" t="str">
        <f>IFERROR(VLOOKUP($B286,Vendor_Inventory!$A:$N,2,FALSE),"")</f>
        <v/>
      </c>
      <c r="D286" s="17" t="str">
        <f>IFERROR(VLOOKUP($B286,Criticality!$A:$N,11,FALSE),"")</f>
        <v/>
      </c>
      <c r="E286" s="16"/>
      <c r="F286" s="22"/>
      <c r="G286" s="18"/>
      <c r="H286" s="18"/>
      <c r="I286" s="17" t="str">
        <f t="shared" si="12"/>
        <v/>
      </c>
      <c r="J286" s="22"/>
      <c r="K286" s="18"/>
      <c r="L286" s="18"/>
      <c r="M286" s="18"/>
      <c r="N286" s="17" t="str">
        <f t="shared" si="13"/>
        <v/>
      </c>
      <c r="O286" s="17" t="str">
        <f t="shared" si="14"/>
        <v/>
      </c>
      <c r="P286" s="16"/>
      <c r="Q286" s="18"/>
      <c r="R286" s="18"/>
      <c r="S286" s="22"/>
    </row>
    <row r="287" spans="1:19" x14ac:dyDescent="0.3">
      <c r="A287" s="17"/>
      <c r="B287" s="18"/>
      <c r="C287" s="21" t="str">
        <f>IFERROR(VLOOKUP($B287,Vendor_Inventory!$A:$N,2,FALSE),"")</f>
        <v/>
      </c>
      <c r="D287" s="17" t="str">
        <f>IFERROR(VLOOKUP($B287,Criticality!$A:$N,11,FALSE),"")</f>
        <v/>
      </c>
      <c r="E287" s="16"/>
      <c r="F287" s="22"/>
      <c r="G287" s="18"/>
      <c r="H287" s="18"/>
      <c r="I287" s="17" t="str">
        <f t="shared" si="12"/>
        <v/>
      </c>
      <c r="J287" s="22"/>
      <c r="K287" s="18"/>
      <c r="L287" s="18"/>
      <c r="M287" s="18"/>
      <c r="N287" s="17" t="str">
        <f t="shared" si="13"/>
        <v/>
      </c>
      <c r="O287" s="17" t="str">
        <f t="shared" si="14"/>
        <v/>
      </c>
      <c r="P287" s="16"/>
      <c r="Q287" s="18"/>
      <c r="R287" s="18"/>
      <c r="S287" s="22"/>
    </row>
    <row r="288" spans="1:19" x14ac:dyDescent="0.3">
      <c r="A288" s="17"/>
      <c r="B288" s="18"/>
      <c r="C288" s="21" t="str">
        <f>IFERROR(VLOOKUP($B288,Vendor_Inventory!$A:$N,2,FALSE),"")</f>
        <v/>
      </c>
      <c r="D288" s="17" t="str">
        <f>IFERROR(VLOOKUP($B288,Criticality!$A:$N,11,FALSE),"")</f>
        <v/>
      </c>
      <c r="E288" s="16"/>
      <c r="F288" s="22"/>
      <c r="G288" s="18"/>
      <c r="H288" s="18"/>
      <c r="I288" s="17" t="str">
        <f t="shared" si="12"/>
        <v/>
      </c>
      <c r="J288" s="22"/>
      <c r="K288" s="18"/>
      <c r="L288" s="18"/>
      <c r="M288" s="18"/>
      <c r="N288" s="17" t="str">
        <f t="shared" si="13"/>
        <v/>
      </c>
      <c r="O288" s="17" t="str">
        <f t="shared" si="14"/>
        <v/>
      </c>
      <c r="P288" s="16"/>
      <c r="Q288" s="18"/>
      <c r="R288" s="18"/>
      <c r="S288" s="22"/>
    </row>
    <row r="289" spans="1:19" x14ac:dyDescent="0.3">
      <c r="A289" s="17"/>
      <c r="B289" s="18"/>
      <c r="C289" s="21" t="str">
        <f>IFERROR(VLOOKUP($B289,Vendor_Inventory!$A:$N,2,FALSE),"")</f>
        <v/>
      </c>
      <c r="D289" s="17" t="str">
        <f>IFERROR(VLOOKUP($B289,Criticality!$A:$N,11,FALSE),"")</f>
        <v/>
      </c>
      <c r="E289" s="16"/>
      <c r="F289" s="22"/>
      <c r="G289" s="18"/>
      <c r="H289" s="18"/>
      <c r="I289" s="17" t="str">
        <f t="shared" si="12"/>
        <v/>
      </c>
      <c r="J289" s="22"/>
      <c r="K289" s="18"/>
      <c r="L289" s="18"/>
      <c r="M289" s="18"/>
      <c r="N289" s="17" t="str">
        <f t="shared" si="13"/>
        <v/>
      </c>
      <c r="O289" s="17" t="str">
        <f t="shared" si="14"/>
        <v/>
      </c>
      <c r="P289" s="16"/>
      <c r="Q289" s="18"/>
      <c r="R289" s="18"/>
      <c r="S289" s="22"/>
    </row>
    <row r="290" spans="1:19" x14ac:dyDescent="0.3">
      <c r="A290" s="17"/>
      <c r="B290" s="18"/>
      <c r="C290" s="21" t="str">
        <f>IFERROR(VLOOKUP($B290,Vendor_Inventory!$A:$N,2,FALSE),"")</f>
        <v/>
      </c>
      <c r="D290" s="17" t="str">
        <f>IFERROR(VLOOKUP($B290,Criticality!$A:$N,11,FALSE),"")</f>
        <v/>
      </c>
      <c r="E290" s="16"/>
      <c r="F290" s="22"/>
      <c r="G290" s="18"/>
      <c r="H290" s="18"/>
      <c r="I290" s="17" t="str">
        <f t="shared" si="12"/>
        <v/>
      </c>
      <c r="J290" s="22"/>
      <c r="K290" s="18"/>
      <c r="L290" s="18"/>
      <c r="M290" s="18"/>
      <c r="N290" s="17" t="str">
        <f t="shared" si="13"/>
        <v/>
      </c>
      <c r="O290" s="17" t="str">
        <f t="shared" si="14"/>
        <v/>
      </c>
      <c r="P290" s="16"/>
      <c r="Q290" s="18"/>
      <c r="R290" s="18"/>
      <c r="S290" s="22"/>
    </row>
    <row r="291" spans="1:19" x14ac:dyDescent="0.3">
      <c r="A291" s="17"/>
      <c r="B291" s="18"/>
      <c r="C291" s="21" t="str">
        <f>IFERROR(VLOOKUP($B291,Vendor_Inventory!$A:$N,2,FALSE),"")</f>
        <v/>
      </c>
      <c r="D291" s="17" t="str">
        <f>IFERROR(VLOOKUP($B291,Criticality!$A:$N,11,FALSE),"")</f>
        <v/>
      </c>
      <c r="E291" s="16"/>
      <c r="F291" s="22"/>
      <c r="G291" s="18"/>
      <c r="H291" s="18"/>
      <c r="I291" s="17" t="str">
        <f t="shared" si="12"/>
        <v/>
      </c>
      <c r="J291" s="22"/>
      <c r="K291" s="18"/>
      <c r="L291" s="18"/>
      <c r="M291" s="18"/>
      <c r="N291" s="17" t="str">
        <f t="shared" si="13"/>
        <v/>
      </c>
      <c r="O291" s="17" t="str">
        <f t="shared" si="14"/>
        <v/>
      </c>
      <c r="P291" s="16"/>
      <c r="Q291" s="18"/>
      <c r="R291" s="18"/>
      <c r="S291" s="22"/>
    </row>
    <row r="292" spans="1:19" x14ac:dyDescent="0.3">
      <c r="A292" s="17"/>
      <c r="B292" s="18"/>
      <c r="C292" s="21" t="str">
        <f>IFERROR(VLOOKUP($B292,Vendor_Inventory!$A:$N,2,FALSE),"")</f>
        <v/>
      </c>
      <c r="D292" s="17" t="str">
        <f>IFERROR(VLOOKUP($B292,Criticality!$A:$N,11,FALSE),"")</f>
        <v/>
      </c>
      <c r="E292" s="16"/>
      <c r="F292" s="22"/>
      <c r="G292" s="18"/>
      <c r="H292" s="18"/>
      <c r="I292" s="17" t="str">
        <f t="shared" si="12"/>
        <v/>
      </c>
      <c r="J292" s="22"/>
      <c r="K292" s="18"/>
      <c r="L292" s="18"/>
      <c r="M292" s="18"/>
      <c r="N292" s="17" t="str">
        <f t="shared" si="13"/>
        <v/>
      </c>
      <c r="O292" s="17" t="str">
        <f t="shared" si="14"/>
        <v/>
      </c>
      <c r="P292" s="16"/>
      <c r="Q292" s="18"/>
      <c r="R292" s="18"/>
      <c r="S292" s="22"/>
    </row>
    <row r="293" spans="1:19" x14ac:dyDescent="0.3">
      <c r="A293" s="17"/>
      <c r="B293" s="18"/>
      <c r="C293" s="21" t="str">
        <f>IFERROR(VLOOKUP($B293,Vendor_Inventory!$A:$N,2,FALSE),"")</f>
        <v/>
      </c>
      <c r="D293" s="17" t="str">
        <f>IFERROR(VLOOKUP($B293,Criticality!$A:$N,11,FALSE),"")</f>
        <v/>
      </c>
      <c r="E293" s="16"/>
      <c r="F293" s="22"/>
      <c r="G293" s="18"/>
      <c r="H293" s="18"/>
      <c r="I293" s="17" t="str">
        <f t="shared" si="12"/>
        <v/>
      </c>
      <c r="J293" s="22"/>
      <c r="K293" s="18"/>
      <c r="L293" s="18"/>
      <c r="M293" s="18"/>
      <c r="N293" s="17" t="str">
        <f t="shared" si="13"/>
        <v/>
      </c>
      <c r="O293" s="17" t="str">
        <f t="shared" si="14"/>
        <v/>
      </c>
      <c r="P293" s="16"/>
      <c r="Q293" s="18"/>
      <c r="R293" s="18"/>
      <c r="S293" s="22"/>
    </row>
    <row r="294" spans="1:19" x14ac:dyDescent="0.3">
      <c r="A294" s="17"/>
      <c r="B294" s="18"/>
      <c r="C294" s="21" t="str">
        <f>IFERROR(VLOOKUP($B294,Vendor_Inventory!$A:$N,2,FALSE),"")</f>
        <v/>
      </c>
      <c r="D294" s="17" t="str">
        <f>IFERROR(VLOOKUP($B294,Criticality!$A:$N,11,FALSE),"")</f>
        <v/>
      </c>
      <c r="E294" s="16"/>
      <c r="F294" s="22"/>
      <c r="G294" s="18"/>
      <c r="H294" s="18"/>
      <c r="I294" s="17" t="str">
        <f t="shared" si="12"/>
        <v/>
      </c>
      <c r="J294" s="22"/>
      <c r="K294" s="18"/>
      <c r="L294" s="18"/>
      <c r="M294" s="18"/>
      <c r="N294" s="17" t="str">
        <f t="shared" si="13"/>
        <v/>
      </c>
      <c r="O294" s="17" t="str">
        <f t="shared" si="14"/>
        <v/>
      </c>
      <c r="P294" s="16"/>
      <c r="Q294" s="18"/>
      <c r="R294" s="18"/>
      <c r="S294" s="22"/>
    </row>
    <row r="295" spans="1:19" x14ac:dyDescent="0.3">
      <c r="A295" s="17"/>
      <c r="B295" s="18"/>
      <c r="C295" s="21" t="str">
        <f>IFERROR(VLOOKUP($B295,Vendor_Inventory!$A:$N,2,FALSE),"")</f>
        <v/>
      </c>
      <c r="D295" s="17" t="str">
        <f>IFERROR(VLOOKUP($B295,Criticality!$A:$N,11,FALSE),"")</f>
        <v/>
      </c>
      <c r="E295" s="16"/>
      <c r="F295" s="22"/>
      <c r="G295" s="18"/>
      <c r="H295" s="18"/>
      <c r="I295" s="17" t="str">
        <f t="shared" si="12"/>
        <v/>
      </c>
      <c r="J295" s="22"/>
      <c r="K295" s="18"/>
      <c r="L295" s="18"/>
      <c r="M295" s="18"/>
      <c r="N295" s="17" t="str">
        <f t="shared" si="13"/>
        <v/>
      </c>
      <c r="O295" s="17" t="str">
        <f t="shared" si="14"/>
        <v/>
      </c>
      <c r="P295" s="16"/>
      <c r="Q295" s="18"/>
      <c r="R295" s="18"/>
      <c r="S295" s="22"/>
    </row>
    <row r="296" spans="1:19" x14ac:dyDescent="0.3">
      <c r="A296" s="17"/>
      <c r="B296" s="18"/>
      <c r="C296" s="21" t="str">
        <f>IFERROR(VLOOKUP($B296,Vendor_Inventory!$A:$N,2,FALSE),"")</f>
        <v/>
      </c>
      <c r="D296" s="17" t="str">
        <f>IFERROR(VLOOKUP($B296,Criticality!$A:$N,11,FALSE),"")</f>
        <v/>
      </c>
      <c r="E296" s="16"/>
      <c r="F296" s="22"/>
      <c r="G296" s="18"/>
      <c r="H296" s="18"/>
      <c r="I296" s="17" t="str">
        <f t="shared" si="12"/>
        <v/>
      </c>
      <c r="J296" s="22"/>
      <c r="K296" s="18"/>
      <c r="L296" s="18"/>
      <c r="M296" s="18"/>
      <c r="N296" s="17" t="str">
        <f t="shared" si="13"/>
        <v/>
      </c>
      <c r="O296" s="17" t="str">
        <f t="shared" si="14"/>
        <v/>
      </c>
      <c r="P296" s="16"/>
      <c r="Q296" s="18"/>
      <c r="R296" s="18"/>
      <c r="S296" s="22"/>
    </row>
    <row r="297" spans="1:19" x14ac:dyDescent="0.3">
      <c r="A297" s="17"/>
      <c r="B297" s="18"/>
      <c r="C297" s="21" t="str">
        <f>IFERROR(VLOOKUP($B297,Vendor_Inventory!$A:$N,2,FALSE),"")</f>
        <v/>
      </c>
      <c r="D297" s="17" t="str">
        <f>IFERROR(VLOOKUP($B297,Criticality!$A:$N,11,FALSE),"")</f>
        <v/>
      </c>
      <c r="E297" s="16"/>
      <c r="F297" s="22"/>
      <c r="G297" s="18"/>
      <c r="H297" s="18"/>
      <c r="I297" s="17" t="str">
        <f t="shared" si="12"/>
        <v/>
      </c>
      <c r="J297" s="22"/>
      <c r="K297" s="18"/>
      <c r="L297" s="18"/>
      <c r="M297" s="18"/>
      <c r="N297" s="17" t="str">
        <f t="shared" si="13"/>
        <v/>
      </c>
      <c r="O297" s="17" t="str">
        <f t="shared" si="14"/>
        <v/>
      </c>
      <c r="P297" s="16"/>
      <c r="Q297" s="18"/>
      <c r="R297" s="18"/>
      <c r="S297" s="22"/>
    </row>
    <row r="298" spans="1:19" x14ac:dyDescent="0.3">
      <c r="A298" s="17"/>
      <c r="B298" s="18"/>
      <c r="C298" s="21" t="str">
        <f>IFERROR(VLOOKUP($B298,Vendor_Inventory!$A:$N,2,FALSE),"")</f>
        <v/>
      </c>
      <c r="D298" s="17" t="str">
        <f>IFERROR(VLOOKUP($B298,Criticality!$A:$N,11,FALSE),"")</f>
        <v/>
      </c>
      <c r="E298" s="16"/>
      <c r="F298" s="22"/>
      <c r="G298" s="18"/>
      <c r="H298" s="18"/>
      <c r="I298" s="17" t="str">
        <f t="shared" si="12"/>
        <v/>
      </c>
      <c r="J298" s="22"/>
      <c r="K298" s="18"/>
      <c r="L298" s="18"/>
      <c r="M298" s="18"/>
      <c r="N298" s="17" t="str">
        <f t="shared" si="13"/>
        <v/>
      </c>
      <c r="O298" s="17" t="str">
        <f t="shared" si="14"/>
        <v/>
      </c>
      <c r="P298" s="16"/>
      <c r="Q298" s="18"/>
      <c r="R298" s="18"/>
      <c r="S298" s="22"/>
    </row>
    <row r="299" spans="1:19" x14ac:dyDescent="0.3">
      <c r="A299" s="17"/>
      <c r="B299" s="18"/>
      <c r="C299" s="21" t="str">
        <f>IFERROR(VLOOKUP($B299,Vendor_Inventory!$A:$N,2,FALSE),"")</f>
        <v/>
      </c>
      <c r="D299" s="17" t="str">
        <f>IFERROR(VLOOKUP($B299,Criticality!$A:$N,11,FALSE),"")</f>
        <v/>
      </c>
      <c r="E299" s="16"/>
      <c r="F299" s="22"/>
      <c r="G299" s="18"/>
      <c r="H299" s="18"/>
      <c r="I299" s="17" t="str">
        <f t="shared" si="12"/>
        <v/>
      </c>
      <c r="J299" s="22"/>
      <c r="K299" s="18"/>
      <c r="L299" s="18"/>
      <c r="M299" s="18"/>
      <c r="N299" s="17" t="str">
        <f t="shared" si="13"/>
        <v/>
      </c>
      <c r="O299" s="17" t="str">
        <f t="shared" si="14"/>
        <v/>
      </c>
      <c r="P299" s="16"/>
      <c r="Q299" s="18"/>
      <c r="R299" s="18"/>
      <c r="S299" s="22"/>
    </row>
    <row r="300" spans="1:19" x14ac:dyDescent="0.3">
      <c r="A300" s="17"/>
      <c r="B300" s="18"/>
      <c r="C300" s="21" t="str">
        <f>IFERROR(VLOOKUP($B300,Vendor_Inventory!$A:$N,2,FALSE),"")</f>
        <v/>
      </c>
      <c r="D300" s="17" t="str">
        <f>IFERROR(VLOOKUP($B300,Criticality!$A:$N,11,FALSE),"")</f>
        <v/>
      </c>
      <c r="E300" s="16"/>
      <c r="F300" s="22"/>
      <c r="G300" s="18"/>
      <c r="H300" s="18"/>
      <c r="I300" s="17" t="str">
        <f t="shared" si="12"/>
        <v/>
      </c>
      <c r="J300" s="22"/>
      <c r="K300" s="18"/>
      <c r="L300" s="18"/>
      <c r="M300" s="18"/>
      <c r="N300" s="17" t="str">
        <f t="shared" si="13"/>
        <v/>
      </c>
      <c r="O300" s="17" t="str">
        <f t="shared" si="14"/>
        <v/>
      </c>
      <c r="P300" s="16"/>
      <c r="Q300" s="18"/>
      <c r="R300" s="18"/>
      <c r="S300" s="22"/>
    </row>
    <row r="301" spans="1:19" x14ac:dyDescent="0.3">
      <c r="A301" s="17"/>
      <c r="B301" s="18"/>
      <c r="C301" s="21" t="str">
        <f>IFERROR(VLOOKUP($B301,Vendor_Inventory!$A:$N,2,FALSE),"")</f>
        <v/>
      </c>
      <c r="D301" s="17" t="str">
        <f>IFERROR(VLOOKUP($B301,Criticality!$A:$N,11,FALSE),"")</f>
        <v/>
      </c>
      <c r="E301" s="16"/>
      <c r="F301" s="22"/>
      <c r="G301" s="18"/>
      <c r="H301" s="18"/>
      <c r="I301" s="17" t="str">
        <f t="shared" si="12"/>
        <v/>
      </c>
      <c r="J301" s="22"/>
      <c r="K301" s="18"/>
      <c r="L301" s="18"/>
      <c r="M301" s="18"/>
      <c r="N301" s="17" t="str">
        <f t="shared" si="13"/>
        <v/>
      </c>
      <c r="O301" s="17" t="str">
        <f t="shared" si="14"/>
        <v/>
      </c>
      <c r="P301" s="16"/>
      <c r="Q301" s="18"/>
      <c r="R301" s="18"/>
      <c r="S301" s="22"/>
    </row>
    <row r="302" spans="1:19" x14ac:dyDescent="0.3">
      <c r="A302" s="17"/>
      <c r="B302" s="18"/>
      <c r="C302" s="21" t="str">
        <f>IFERROR(VLOOKUP($B302,Vendor_Inventory!$A:$N,2,FALSE),"")</f>
        <v/>
      </c>
      <c r="D302" s="17" t="str">
        <f>IFERROR(VLOOKUP($B302,Criticality!$A:$N,11,FALSE),"")</f>
        <v/>
      </c>
      <c r="E302" s="16"/>
      <c r="F302" s="22"/>
      <c r="G302" s="18"/>
      <c r="H302" s="18"/>
      <c r="I302" s="17" t="str">
        <f t="shared" si="12"/>
        <v/>
      </c>
      <c r="J302" s="22"/>
      <c r="K302" s="18"/>
      <c r="L302" s="18"/>
      <c r="M302" s="18"/>
      <c r="N302" s="17" t="str">
        <f t="shared" si="13"/>
        <v/>
      </c>
      <c r="O302" s="17" t="str">
        <f t="shared" si="14"/>
        <v/>
      </c>
      <c r="P302" s="16"/>
      <c r="Q302" s="18"/>
      <c r="R302" s="18"/>
      <c r="S302" s="22"/>
    </row>
    <row r="303" spans="1:19" x14ac:dyDescent="0.3">
      <c r="A303" s="17"/>
      <c r="B303" s="18"/>
      <c r="C303" s="21" t="str">
        <f>IFERROR(VLOOKUP($B303,Vendor_Inventory!$A:$N,2,FALSE),"")</f>
        <v/>
      </c>
      <c r="D303" s="17" t="str">
        <f>IFERROR(VLOOKUP($B303,Criticality!$A:$N,11,FALSE),"")</f>
        <v/>
      </c>
      <c r="E303" s="16"/>
      <c r="F303" s="22"/>
      <c r="G303" s="18"/>
      <c r="H303" s="18"/>
      <c r="I303" s="17" t="str">
        <f t="shared" si="12"/>
        <v/>
      </c>
      <c r="J303" s="22"/>
      <c r="K303" s="18"/>
      <c r="L303" s="18"/>
      <c r="M303" s="18"/>
      <c r="N303" s="17" t="str">
        <f t="shared" si="13"/>
        <v/>
      </c>
      <c r="O303" s="17" t="str">
        <f t="shared" si="14"/>
        <v/>
      </c>
      <c r="P303" s="16"/>
      <c r="Q303" s="18"/>
      <c r="R303" s="18"/>
      <c r="S303" s="22"/>
    </row>
    <row r="304" spans="1:19" x14ac:dyDescent="0.3">
      <c r="A304" s="17"/>
      <c r="B304" s="18"/>
      <c r="C304" s="21" t="str">
        <f>IFERROR(VLOOKUP($B304,Vendor_Inventory!$A:$N,2,FALSE),"")</f>
        <v/>
      </c>
      <c r="D304" s="17" t="str">
        <f>IFERROR(VLOOKUP($B304,Criticality!$A:$N,11,FALSE),"")</f>
        <v/>
      </c>
      <c r="E304" s="16"/>
      <c r="F304" s="22"/>
      <c r="G304" s="18"/>
      <c r="H304" s="18"/>
      <c r="I304" s="17" t="str">
        <f t="shared" si="12"/>
        <v/>
      </c>
      <c r="J304" s="22"/>
      <c r="K304" s="18"/>
      <c r="L304" s="18"/>
      <c r="M304" s="18"/>
      <c r="N304" s="17" t="str">
        <f t="shared" si="13"/>
        <v/>
      </c>
      <c r="O304" s="17" t="str">
        <f t="shared" si="14"/>
        <v/>
      </c>
      <c r="P304" s="16"/>
      <c r="Q304" s="18"/>
      <c r="R304" s="18"/>
      <c r="S304" s="22"/>
    </row>
    <row r="305" spans="1:19" x14ac:dyDescent="0.3">
      <c r="A305" s="17"/>
      <c r="B305" s="18"/>
      <c r="C305" s="21" t="str">
        <f>IFERROR(VLOOKUP($B305,Vendor_Inventory!$A:$N,2,FALSE),"")</f>
        <v/>
      </c>
      <c r="D305" s="17" t="str">
        <f>IFERROR(VLOOKUP($B305,Criticality!$A:$N,11,FALSE),"")</f>
        <v/>
      </c>
      <c r="E305" s="16"/>
      <c r="F305" s="22"/>
      <c r="G305" s="18"/>
      <c r="H305" s="18"/>
      <c r="I305" s="17" t="str">
        <f t="shared" si="12"/>
        <v/>
      </c>
      <c r="J305" s="22"/>
      <c r="K305" s="18"/>
      <c r="L305" s="18"/>
      <c r="M305" s="18"/>
      <c r="N305" s="17" t="str">
        <f t="shared" si="13"/>
        <v/>
      </c>
      <c r="O305" s="17" t="str">
        <f t="shared" si="14"/>
        <v/>
      </c>
      <c r="P305" s="16"/>
      <c r="Q305" s="18"/>
      <c r="R305" s="18"/>
      <c r="S305" s="22"/>
    </row>
    <row r="306" spans="1:19" x14ac:dyDescent="0.3">
      <c r="A306" s="17"/>
      <c r="B306" s="18"/>
      <c r="C306" s="21" t="str">
        <f>IFERROR(VLOOKUP($B306,Vendor_Inventory!$A:$N,2,FALSE),"")</f>
        <v/>
      </c>
      <c r="D306" s="17" t="str">
        <f>IFERROR(VLOOKUP($B306,Criticality!$A:$N,11,FALSE),"")</f>
        <v/>
      </c>
      <c r="E306" s="16"/>
      <c r="F306" s="22"/>
      <c r="G306" s="18"/>
      <c r="H306" s="18"/>
      <c r="I306" s="17" t="str">
        <f t="shared" si="12"/>
        <v/>
      </c>
      <c r="J306" s="22"/>
      <c r="K306" s="18"/>
      <c r="L306" s="18"/>
      <c r="M306" s="18"/>
      <c r="N306" s="17" t="str">
        <f t="shared" si="13"/>
        <v/>
      </c>
      <c r="O306" s="17" t="str">
        <f t="shared" si="14"/>
        <v/>
      </c>
      <c r="P306" s="16"/>
      <c r="Q306" s="18"/>
      <c r="R306" s="18"/>
      <c r="S306" s="22"/>
    </row>
    <row r="307" spans="1:19" x14ac:dyDescent="0.3">
      <c r="A307" s="17"/>
      <c r="B307" s="18"/>
      <c r="C307" s="21" t="str">
        <f>IFERROR(VLOOKUP($B307,Vendor_Inventory!$A:$N,2,FALSE),"")</f>
        <v/>
      </c>
      <c r="D307" s="17" t="str">
        <f>IFERROR(VLOOKUP($B307,Criticality!$A:$N,11,FALSE),"")</f>
        <v/>
      </c>
      <c r="E307" s="16"/>
      <c r="F307" s="22"/>
      <c r="G307" s="18"/>
      <c r="H307" s="18"/>
      <c r="I307" s="17" t="str">
        <f t="shared" si="12"/>
        <v/>
      </c>
      <c r="J307" s="22"/>
      <c r="K307" s="18"/>
      <c r="L307" s="18"/>
      <c r="M307" s="18"/>
      <c r="N307" s="17" t="str">
        <f t="shared" si="13"/>
        <v/>
      </c>
      <c r="O307" s="17" t="str">
        <f t="shared" si="14"/>
        <v/>
      </c>
      <c r="P307" s="16"/>
      <c r="Q307" s="18"/>
      <c r="R307" s="18"/>
      <c r="S307" s="22"/>
    </row>
    <row r="308" spans="1:19" x14ac:dyDescent="0.3">
      <c r="A308" s="17"/>
      <c r="B308" s="18"/>
      <c r="C308" s="21" t="str">
        <f>IFERROR(VLOOKUP($B308,Vendor_Inventory!$A:$N,2,FALSE),"")</f>
        <v/>
      </c>
      <c r="D308" s="17" t="str">
        <f>IFERROR(VLOOKUP($B308,Criticality!$A:$N,11,FALSE),"")</f>
        <v/>
      </c>
      <c r="E308" s="16"/>
      <c r="F308" s="22"/>
      <c r="G308" s="18"/>
      <c r="H308" s="18"/>
      <c r="I308" s="17" t="str">
        <f t="shared" si="12"/>
        <v/>
      </c>
      <c r="J308" s="22"/>
      <c r="K308" s="18"/>
      <c r="L308" s="18"/>
      <c r="M308" s="18"/>
      <c r="N308" s="17" t="str">
        <f t="shared" si="13"/>
        <v/>
      </c>
      <c r="O308" s="17" t="str">
        <f t="shared" si="14"/>
        <v/>
      </c>
      <c r="P308" s="16"/>
      <c r="Q308" s="18"/>
      <c r="R308" s="18"/>
      <c r="S308" s="22"/>
    </row>
    <row r="309" spans="1:19" x14ac:dyDescent="0.3">
      <c r="A309" s="17"/>
      <c r="B309" s="18"/>
      <c r="C309" s="21" t="str">
        <f>IFERROR(VLOOKUP($B309,Vendor_Inventory!$A:$N,2,FALSE),"")</f>
        <v/>
      </c>
      <c r="D309" s="17" t="str">
        <f>IFERROR(VLOOKUP($B309,Criticality!$A:$N,11,FALSE),"")</f>
        <v/>
      </c>
      <c r="E309" s="16"/>
      <c r="F309" s="22"/>
      <c r="G309" s="18"/>
      <c r="H309" s="18"/>
      <c r="I309" s="17" t="str">
        <f t="shared" si="12"/>
        <v/>
      </c>
      <c r="J309" s="22"/>
      <c r="K309" s="18"/>
      <c r="L309" s="18"/>
      <c r="M309" s="18"/>
      <c r="N309" s="17" t="str">
        <f t="shared" si="13"/>
        <v/>
      </c>
      <c r="O309" s="17" t="str">
        <f t="shared" si="14"/>
        <v/>
      </c>
      <c r="P309" s="16"/>
      <c r="Q309" s="18"/>
      <c r="R309" s="18"/>
      <c r="S309" s="22"/>
    </row>
    <row r="310" spans="1:19" x14ac:dyDescent="0.3">
      <c r="A310" s="17"/>
      <c r="B310" s="18"/>
      <c r="C310" s="21" t="str">
        <f>IFERROR(VLOOKUP($B310,Vendor_Inventory!$A:$N,2,FALSE),"")</f>
        <v/>
      </c>
      <c r="D310" s="17" t="str">
        <f>IFERROR(VLOOKUP($B310,Criticality!$A:$N,11,FALSE),"")</f>
        <v/>
      </c>
      <c r="E310" s="16"/>
      <c r="F310" s="22"/>
      <c r="G310" s="18"/>
      <c r="H310" s="18"/>
      <c r="I310" s="17" t="str">
        <f t="shared" si="12"/>
        <v/>
      </c>
      <c r="J310" s="22"/>
      <c r="K310" s="18"/>
      <c r="L310" s="18"/>
      <c r="M310" s="18"/>
      <c r="N310" s="17" t="str">
        <f t="shared" si="13"/>
        <v/>
      </c>
      <c r="O310" s="17" t="str">
        <f t="shared" si="14"/>
        <v/>
      </c>
      <c r="P310" s="16"/>
      <c r="Q310" s="18"/>
      <c r="R310" s="18"/>
      <c r="S310" s="22"/>
    </row>
    <row r="311" spans="1:19" x14ac:dyDescent="0.3">
      <c r="A311" s="17"/>
      <c r="B311" s="18"/>
      <c r="C311" s="21" t="str">
        <f>IFERROR(VLOOKUP($B311,Vendor_Inventory!$A:$N,2,FALSE),"")</f>
        <v/>
      </c>
      <c r="D311" s="17" t="str">
        <f>IFERROR(VLOOKUP($B311,Criticality!$A:$N,11,FALSE),"")</f>
        <v/>
      </c>
      <c r="E311" s="16"/>
      <c r="F311" s="22"/>
      <c r="G311" s="18"/>
      <c r="H311" s="18"/>
      <c r="I311" s="17" t="str">
        <f t="shared" si="12"/>
        <v/>
      </c>
      <c r="J311" s="22"/>
      <c r="K311" s="18"/>
      <c r="L311" s="18"/>
      <c r="M311" s="18"/>
      <c r="N311" s="17" t="str">
        <f t="shared" si="13"/>
        <v/>
      </c>
      <c r="O311" s="17" t="str">
        <f t="shared" si="14"/>
        <v/>
      </c>
      <c r="P311" s="16"/>
      <c r="Q311" s="18"/>
      <c r="R311" s="18"/>
      <c r="S311" s="22"/>
    </row>
    <row r="312" spans="1:19" x14ac:dyDescent="0.3">
      <c r="A312" s="17"/>
      <c r="B312" s="18"/>
      <c r="C312" s="21" t="str">
        <f>IFERROR(VLOOKUP($B312,Vendor_Inventory!$A:$N,2,FALSE),"")</f>
        <v/>
      </c>
      <c r="D312" s="17" t="str">
        <f>IFERROR(VLOOKUP($B312,Criticality!$A:$N,11,FALSE),"")</f>
        <v/>
      </c>
      <c r="E312" s="16"/>
      <c r="F312" s="22"/>
      <c r="G312" s="18"/>
      <c r="H312" s="18"/>
      <c r="I312" s="17" t="str">
        <f t="shared" si="12"/>
        <v/>
      </c>
      <c r="J312" s="22"/>
      <c r="K312" s="18"/>
      <c r="L312" s="18"/>
      <c r="M312" s="18"/>
      <c r="N312" s="17" t="str">
        <f t="shared" si="13"/>
        <v/>
      </c>
      <c r="O312" s="17" t="str">
        <f t="shared" si="14"/>
        <v/>
      </c>
      <c r="P312" s="16"/>
      <c r="Q312" s="18"/>
      <c r="R312" s="18"/>
      <c r="S312" s="22"/>
    </row>
    <row r="313" spans="1:19" x14ac:dyDescent="0.3">
      <c r="A313" s="17"/>
      <c r="B313" s="18"/>
      <c r="C313" s="21" t="str">
        <f>IFERROR(VLOOKUP($B313,Vendor_Inventory!$A:$N,2,FALSE),"")</f>
        <v/>
      </c>
      <c r="D313" s="17" t="str">
        <f>IFERROR(VLOOKUP($B313,Criticality!$A:$N,11,FALSE),"")</f>
        <v/>
      </c>
      <c r="E313" s="16"/>
      <c r="F313" s="22"/>
      <c r="G313" s="18"/>
      <c r="H313" s="18"/>
      <c r="I313" s="17" t="str">
        <f t="shared" si="12"/>
        <v/>
      </c>
      <c r="J313" s="22"/>
      <c r="K313" s="18"/>
      <c r="L313" s="18"/>
      <c r="M313" s="18"/>
      <c r="N313" s="17" t="str">
        <f t="shared" si="13"/>
        <v/>
      </c>
      <c r="O313" s="17" t="str">
        <f t="shared" si="14"/>
        <v/>
      </c>
      <c r="P313" s="16"/>
      <c r="Q313" s="18"/>
      <c r="R313" s="18"/>
      <c r="S313" s="22"/>
    </row>
    <row r="314" spans="1:19" x14ac:dyDescent="0.3">
      <c r="A314" s="17"/>
      <c r="B314" s="18"/>
      <c r="C314" s="21" t="str">
        <f>IFERROR(VLOOKUP($B314,Vendor_Inventory!$A:$N,2,FALSE),"")</f>
        <v/>
      </c>
      <c r="D314" s="17" t="str">
        <f>IFERROR(VLOOKUP($B314,Criticality!$A:$N,11,FALSE),"")</f>
        <v/>
      </c>
      <c r="E314" s="16"/>
      <c r="F314" s="22"/>
      <c r="G314" s="18"/>
      <c r="H314" s="18"/>
      <c r="I314" s="17" t="str">
        <f t="shared" si="12"/>
        <v/>
      </c>
      <c r="J314" s="22"/>
      <c r="K314" s="18"/>
      <c r="L314" s="18"/>
      <c r="M314" s="18"/>
      <c r="N314" s="17" t="str">
        <f t="shared" si="13"/>
        <v/>
      </c>
      <c r="O314" s="17" t="str">
        <f t="shared" si="14"/>
        <v/>
      </c>
      <c r="P314" s="16"/>
      <c r="Q314" s="18"/>
      <c r="R314" s="18"/>
      <c r="S314" s="22"/>
    </row>
    <row r="315" spans="1:19" x14ac:dyDescent="0.3">
      <c r="A315" s="17"/>
      <c r="B315" s="18"/>
      <c r="C315" s="21" t="str">
        <f>IFERROR(VLOOKUP($B315,Vendor_Inventory!$A:$N,2,FALSE),"")</f>
        <v/>
      </c>
      <c r="D315" s="17" t="str">
        <f>IFERROR(VLOOKUP($B315,Criticality!$A:$N,11,FALSE),"")</f>
        <v/>
      </c>
      <c r="E315" s="16"/>
      <c r="F315" s="22"/>
      <c r="G315" s="18"/>
      <c r="H315" s="18"/>
      <c r="I315" s="17" t="str">
        <f t="shared" si="12"/>
        <v/>
      </c>
      <c r="J315" s="22"/>
      <c r="K315" s="18"/>
      <c r="L315" s="18"/>
      <c r="M315" s="18"/>
      <c r="N315" s="17" t="str">
        <f t="shared" si="13"/>
        <v/>
      </c>
      <c r="O315" s="17" t="str">
        <f t="shared" si="14"/>
        <v/>
      </c>
      <c r="P315" s="16"/>
      <c r="Q315" s="18"/>
      <c r="R315" s="18"/>
      <c r="S315" s="22"/>
    </row>
    <row r="316" spans="1:19" x14ac:dyDescent="0.3">
      <c r="A316" s="17"/>
      <c r="B316" s="18"/>
      <c r="C316" s="21" t="str">
        <f>IFERROR(VLOOKUP($B316,Vendor_Inventory!$A:$N,2,FALSE),"")</f>
        <v/>
      </c>
      <c r="D316" s="17" t="str">
        <f>IFERROR(VLOOKUP($B316,Criticality!$A:$N,11,FALSE),"")</f>
        <v/>
      </c>
      <c r="E316" s="16"/>
      <c r="F316" s="22"/>
      <c r="G316" s="18"/>
      <c r="H316" s="18"/>
      <c r="I316" s="17" t="str">
        <f t="shared" si="12"/>
        <v/>
      </c>
      <c r="J316" s="22"/>
      <c r="K316" s="18"/>
      <c r="L316" s="18"/>
      <c r="M316" s="18"/>
      <c r="N316" s="17" t="str">
        <f t="shared" si="13"/>
        <v/>
      </c>
      <c r="O316" s="17" t="str">
        <f t="shared" si="14"/>
        <v/>
      </c>
      <c r="P316" s="16"/>
      <c r="Q316" s="18"/>
      <c r="R316" s="18"/>
      <c r="S316" s="22"/>
    </row>
    <row r="317" spans="1:19" x14ac:dyDescent="0.3">
      <c r="A317" s="17"/>
      <c r="B317" s="18"/>
      <c r="C317" s="21" t="str">
        <f>IFERROR(VLOOKUP($B317,Vendor_Inventory!$A:$N,2,FALSE),"")</f>
        <v/>
      </c>
      <c r="D317" s="17" t="str">
        <f>IFERROR(VLOOKUP($B317,Criticality!$A:$N,11,FALSE),"")</f>
        <v/>
      </c>
      <c r="E317" s="16"/>
      <c r="F317" s="22"/>
      <c r="G317" s="18"/>
      <c r="H317" s="18"/>
      <c r="I317" s="17" t="str">
        <f t="shared" si="12"/>
        <v/>
      </c>
      <c r="J317" s="22"/>
      <c r="K317" s="18"/>
      <c r="L317" s="18"/>
      <c r="M317" s="18"/>
      <c r="N317" s="17" t="str">
        <f t="shared" si="13"/>
        <v/>
      </c>
      <c r="O317" s="17" t="str">
        <f t="shared" si="14"/>
        <v/>
      </c>
      <c r="P317" s="16"/>
      <c r="Q317" s="18"/>
      <c r="R317" s="18"/>
      <c r="S317" s="22"/>
    </row>
    <row r="318" spans="1:19" x14ac:dyDescent="0.3">
      <c r="A318" s="17"/>
      <c r="B318" s="18"/>
      <c r="C318" s="21" t="str">
        <f>IFERROR(VLOOKUP($B318,Vendor_Inventory!$A:$N,2,FALSE),"")</f>
        <v/>
      </c>
      <c r="D318" s="17" t="str">
        <f>IFERROR(VLOOKUP($B318,Criticality!$A:$N,11,FALSE),"")</f>
        <v/>
      </c>
      <c r="E318" s="16"/>
      <c r="F318" s="22"/>
      <c r="G318" s="18"/>
      <c r="H318" s="18"/>
      <c r="I318" s="17" t="str">
        <f t="shared" si="12"/>
        <v/>
      </c>
      <c r="J318" s="22"/>
      <c r="K318" s="18"/>
      <c r="L318" s="18"/>
      <c r="M318" s="18"/>
      <c r="N318" s="17" t="str">
        <f t="shared" si="13"/>
        <v/>
      </c>
      <c r="O318" s="17" t="str">
        <f t="shared" si="14"/>
        <v/>
      </c>
      <c r="P318" s="16"/>
      <c r="Q318" s="18"/>
      <c r="R318" s="18"/>
      <c r="S318" s="22"/>
    </row>
    <row r="319" spans="1:19" x14ac:dyDescent="0.3">
      <c r="A319" s="17"/>
      <c r="B319" s="18"/>
      <c r="C319" s="21" t="str">
        <f>IFERROR(VLOOKUP($B319,Vendor_Inventory!$A:$N,2,FALSE),"")</f>
        <v/>
      </c>
      <c r="D319" s="17" t="str">
        <f>IFERROR(VLOOKUP($B319,Criticality!$A:$N,11,FALSE),"")</f>
        <v/>
      </c>
      <c r="E319" s="16"/>
      <c r="F319" s="22"/>
      <c r="G319" s="18"/>
      <c r="H319" s="18"/>
      <c r="I319" s="17" t="str">
        <f t="shared" si="12"/>
        <v/>
      </c>
      <c r="J319" s="22"/>
      <c r="K319" s="18"/>
      <c r="L319" s="18"/>
      <c r="M319" s="18"/>
      <c r="N319" s="17" t="str">
        <f t="shared" si="13"/>
        <v/>
      </c>
      <c r="O319" s="17" t="str">
        <f t="shared" si="14"/>
        <v/>
      </c>
      <c r="P319" s="16"/>
      <c r="Q319" s="18"/>
      <c r="R319" s="18"/>
      <c r="S319" s="22"/>
    </row>
    <row r="320" spans="1:19" x14ac:dyDescent="0.3">
      <c r="A320" s="17"/>
      <c r="B320" s="18"/>
      <c r="C320" s="21" t="str">
        <f>IFERROR(VLOOKUP($B320,Vendor_Inventory!$A:$N,2,FALSE),"")</f>
        <v/>
      </c>
      <c r="D320" s="17" t="str">
        <f>IFERROR(VLOOKUP($B320,Criticality!$A:$N,11,FALSE),"")</f>
        <v/>
      </c>
      <c r="E320" s="16"/>
      <c r="F320" s="22"/>
      <c r="G320" s="18"/>
      <c r="H320" s="18"/>
      <c r="I320" s="17" t="str">
        <f t="shared" si="12"/>
        <v/>
      </c>
      <c r="J320" s="22"/>
      <c r="K320" s="18"/>
      <c r="L320" s="18"/>
      <c r="M320" s="18"/>
      <c r="N320" s="17" t="str">
        <f t="shared" si="13"/>
        <v/>
      </c>
      <c r="O320" s="17" t="str">
        <f t="shared" si="14"/>
        <v/>
      </c>
      <c r="P320" s="16"/>
      <c r="Q320" s="18"/>
      <c r="R320" s="18"/>
      <c r="S320" s="22"/>
    </row>
    <row r="321" spans="1:19" x14ac:dyDescent="0.3">
      <c r="A321" s="17"/>
      <c r="B321" s="18"/>
      <c r="C321" s="21" t="str">
        <f>IFERROR(VLOOKUP($B321,Vendor_Inventory!$A:$N,2,FALSE),"")</f>
        <v/>
      </c>
      <c r="D321" s="17" t="str">
        <f>IFERROR(VLOOKUP($B321,Criticality!$A:$N,11,FALSE),"")</f>
        <v/>
      </c>
      <c r="E321" s="16"/>
      <c r="F321" s="22"/>
      <c r="G321" s="18"/>
      <c r="H321" s="18"/>
      <c r="I321" s="17" t="str">
        <f t="shared" si="12"/>
        <v/>
      </c>
      <c r="J321" s="22"/>
      <c r="K321" s="18"/>
      <c r="L321" s="18"/>
      <c r="M321" s="18"/>
      <c r="N321" s="17" t="str">
        <f t="shared" si="13"/>
        <v/>
      </c>
      <c r="O321" s="17" t="str">
        <f t="shared" si="14"/>
        <v/>
      </c>
      <c r="P321" s="16"/>
      <c r="Q321" s="18"/>
      <c r="R321" s="18"/>
      <c r="S321" s="22"/>
    </row>
    <row r="322" spans="1:19" x14ac:dyDescent="0.3">
      <c r="A322" s="17"/>
      <c r="B322" s="18"/>
      <c r="C322" s="21" t="str">
        <f>IFERROR(VLOOKUP($B322,Vendor_Inventory!$A:$N,2,FALSE),"")</f>
        <v/>
      </c>
      <c r="D322" s="17" t="str">
        <f>IFERROR(VLOOKUP($B322,Criticality!$A:$N,11,FALSE),"")</f>
        <v/>
      </c>
      <c r="E322" s="16"/>
      <c r="F322" s="22"/>
      <c r="G322" s="18"/>
      <c r="H322" s="18"/>
      <c r="I322" s="17" t="str">
        <f t="shared" si="12"/>
        <v/>
      </c>
      <c r="J322" s="22"/>
      <c r="K322" s="18"/>
      <c r="L322" s="18"/>
      <c r="M322" s="18"/>
      <c r="N322" s="17" t="str">
        <f t="shared" si="13"/>
        <v/>
      </c>
      <c r="O322" s="17" t="str">
        <f t="shared" si="14"/>
        <v/>
      </c>
      <c r="P322" s="16"/>
      <c r="Q322" s="18"/>
      <c r="R322" s="18"/>
      <c r="S322" s="22"/>
    </row>
    <row r="323" spans="1:19" x14ac:dyDescent="0.3">
      <c r="A323" s="17"/>
      <c r="B323" s="18"/>
      <c r="C323" s="21" t="str">
        <f>IFERROR(VLOOKUP($B323,Vendor_Inventory!$A:$N,2,FALSE),"")</f>
        <v/>
      </c>
      <c r="D323" s="17" t="str">
        <f>IFERROR(VLOOKUP($B323,Criticality!$A:$N,11,FALSE),"")</f>
        <v/>
      </c>
      <c r="E323" s="16"/>
      <c r="F323" s="22"/>
      <c r="G323" s="18"/>
      <c r="H323" s="18"/>
      <c r="I323" s="17" t="str">
        <f t="shared" si="12"/>
        <v/>
      </c>
      <c r="J323" s="22"/>
      <c r="K323" s="18"/>
      <c r="L323" s="18"/>
      <c r="M323" s="18"/>
      <c r="N323" s="17" t="str">
        <f t="shared" si="13"/>
        <v/>
      </c>
      <c r="O323" s="17" t="str">
        <f t="shared" si="14"/>
        <v/>
      </c>
      <c r="P323" s="16"/>
      <c r="Q323" s="18"/>
      <c r="R323" s="18"/>
      <c r="S323" s="22"/>
    </row>
    <row r="324" spans="1:19" x14ac:dyDescent="0.3">
      <c r="A324" s="17"/>
      <c r="B324" s="18"/>
      <c r="C324" s="21" t="str">
        <f>IFERROR(VLOOKUP($B324,Vendor_Inventory!$A:$N,2,FALSE),"")</f>
        <v/>
      </c>
      <c r="D324" s="17" t="str">
        <f>IFERROR(VLOOKUP($B324,Criticality!$A:$N,11,FALSE),"")</f>
        <v/>
      </c>
      <c r="E324" s="16"/>
      <c r="F324" s="22"/>
      <c r="G324" s="18"/>
      <c r="H324" s="18"/>
      <c r="I324" s="17" t="str">
        <f t="shared" si="12"/>
        <v/>
      </c>
      <c r="J324" s="22"/>
      <c r="K324" s="18"/>
      <c r="L324" s="18"/>
      <c r="M324" s="18"/>
      <c r="N324" s="17" t="str">
        <f t="shared" si="13"/>
        <v/>
      </c>
      <c r="O324" s="17" t="str">
        <f t="shared" si="14"/>
        <v/>
      </c>
      <c r="P324" s="16"/>
      <c r="Q324" s="18"/>
      <c r="R324" s="18"/>
      <c r="S324" s="22"/>
    </row>
    <row r="325" spans="1:19" x14ac:dyDescent="0.3">
      <c r="A325" s="17"/>
      <c r="B325" s="18"/>
      <c r="C325" s="21" t="str">
        <f>IFERROR(VLOOKUP($B325,Vendor_Inventory!$A:$N,2,FALSE),"")</f>
        <v/>
      </c>
      <c r="D325" s="17" t="str">
        <f>IFERROR(VLOOKUP($B325,Criticality!$A:$N,11,FALSE),"")</f>
        <v/>
      </c>
      <c r="E325" s="16"/>
      <c r="F325" s="22"/>
      <c r="G325" s="18"/>
      <c r="H325" s="18"/>
      <c r="I325" s="17" t="str">
        <f t="shared" si="12"/>
        <v/>
      </c>
      <c r="J325" s="22"/>
      <c r="K325" s="18"/>
      <c r="L325" s="18"/>
      <c r="M325" s="18"/>
      <c r="N325" s="17" t="str">
        <f t="shared" si="13"/>
        <v/>
      </c>
      <c r="O325" s="17" t="str">
        <f t="shared" si="14"/>
        <v/>
      </c>
      <c r="P325" s="16"/>
      <c r="Q325" s="18"/>
      <c r="R325" s="18"/>
      <c r="S325" s="22"/>
    </row>
    <row r="326" spans="1:19" x14ac:dyDescent="0.3">
      <c r="A326" s="17"/>
      <c r="B326" s="18"/>
      <c r="C326" s="21" t="str">
        <f>IFERROR(VLOOKUP($B326,Vendor_Inventory!$A:$N,2,FALSE),"")</f>
        <v/>
      </c>
      <c r="D326" s="17" t="str">
        <f>IFERROR(VLOOKUP($B326,Criticality!$A:$N,11,FALSE),"")</f>
        <v/>
      </c>
      <c r="E326" s="16"/>
      <c r="F326" s="22"/>
      <c r="G326" s="18"/>
      <c r="H326" s="18"/>
      <c r="I326" s="17" t="str">
        <f t="shared" si="12"/>
        <v/>
      </c>
      <c r="J326" s="22"/>
      <c r="K326" s="18"/>
      <c r="L326" s="18"/>
      <c r="M326" s="18"/>
      <c r="N326" s="17" t="str">
        <f t="shared" si="13"/>
        <v/>
      </c>
      <c r="O326" s="17" t="str">
        <f t="shared" si="14"/>
        <v/>
      </c>
      <c r="P326" s="16"/>
      <c r="Q326" s="18"/>
      <c r="R326" s="18"/>
      <c r="S326" s="22"/>
    </row>
    <row r="327" spans="1:19" x14ac:dyDescent="0.3">
      <c r="A327" s="17"/>
      <c r="B327" s="18"/>
      <c r="C327" s="21" t="str">
        <f>IFERROR(VLOOKUP($B327,Vendor_Inventory!$A:$N,2,FALSE),"")</f>
        <v/>
      </c>
      <c r="D327" s="17" t="str">
        <f>IFERROR(VLOOKUP($B327,Criticality!$A:$N,11,FALSE),"")</f>
        <v/>
      </c>
      <c r="E327" s="16"/>
      <c r="F327" s="22"/>
      <c r="G327" s="18"/>
      <c r="H327" s="18"/>
      <c r="I327" s="17" t="str">
        <f t="shared" si="12"/>
        <v/>
      </c>
      <c r="J327" s="22"/>
      <c r="K327" s="18"/>
      <c r="L327" s="18"/>
      <c r="M327" s="18"/>
      <c r="N327" s="17" t="str">
        <f t="shared" si="13"/>
        <v/>
      </c>
      <c r="O327" s="17" t="str">
        <f t="shared" si="14"/>
        <v/>
      </c>
      <c r="P327" s="16"/>
      <c r="Q327" s="18"/>
      <c r="R327" s="18"/>
      <c r="S327" s="22"/>
    </row>
    <row r="328" spans="1:19" x14ac:dyDescent="0.3">
      <c r="A328" s="17"/>
      <c r="B328" s="18"/>
      <c r="C328" s="21" t="str">
        <f>IFERROR(VLOOKUP($B328,Vendor_Inventory!$A:$N,2,FALSE),"")</f>
        <v/>
      </c>
      <c r="D328" s="17" t="str">
        <f>IFERROR(VLOOKUP($B328,Criticality!$A:$N,11,FALSE),"")</f>
        <v/>
      </c>
      <c r="E328" s="16"/>
      <c r="F328" s="22"/>
      <c r="G328" s="18"/>
      <c r="H328" s="18"/>
      <c r="I328" s="17" t="str">
        <f t="shared" ref="I328:I391" si="15">IF(OR($G328="", $H328=""),"", $G328*$H328)</f>
        <v/>
      </c>
      <c r="J328" s="22"/>
      <c r="K328" s="18"/>
      <c r="L328" s="18"/>
      <c r="M328" s="18"/>
      <c r="N328" s="17" t="str">
        <f t="shared" ref="N328:N391" si="16">IF(OR($L328="", $M328=""),"", $L328*$M328)</f>
        <v/>
      </c>
      <c r="O328" s="17" t="str">
        <f t="shared" ref="O328:O391" si="17">IF($N328="","",IF($N328&gt;=16,"High",IF($N328&gt;=9,"Medium","Low")))</f>
        <v/>
      </c>
      <c r="P328" s="16"/>
      <c r="Q328" s="18"/>
      <c r="R328" s="18"/>
      <c r="S328" s="22"/>
    </row>
    <row r="329" spans="1:19" x14ac:dyDescent="0.3">
      <c r="A329" s="17"/>
      <c r="B329" s="18"/>
      <c r="C329" s="21" t="str">
        <f>IFERROR(VLOOKUP($B329,Vendor_Inventory!$A:$N,2,FALSE),"")</f>
        <v/>
      </c>
      <c r="D329" s="17" t="str">
        <f>IFERROR(VLOOKUP($B329,Criticality!$A:$N,11,FALSE),"")</f>
        <v/>
      </c>
      <c r="E329" s="16"/>
      <c r="F329" s="22"/>
      <c r="G329" s="18"/>
      <c r="H329" s="18"/>
      <c r="I329" s="17" t="str">
        <f t="shared" si="15"/>
        <v/>
      </c>
      <c r="J329" s="22"/>
      <c r="K329" s="18"/>
      <c r="L329" s="18"/>
      <c r="M329" s="18"/>
      <c r="N329" s="17" t="str">
        <f t="shared" si="16"/>
        <v/>
      </c>
      <c r="O329" s="17" t="str">
        <f t="shared" si="17"/>
        <v/>
      </c>
      <c r="P329" s="16"/>
      <c r="Q329" s="18"/>
      <c r="R329" s="18"/>
      <c r="S329" s="22"/>
    </row>
    <row r="330" spans="1:19" x14ac:dyDescent="0.3">
      <c r="A330" s="17"/>
      <c r="B330" s="18"/>
      <c r="C330" s="21" t="str">
        <f>IFERROR(VLOOKUP($B330,Vendor_Inventory!$A:$N,2,FALSE),"")</f>
        <v/>
      </c>
      <c r="D330" s="17" t="str">
        <f>IFERROR(VLOOKUP($B330,Criticality!$A:$N,11,FALSE),"")</f>
        <v/>
      </c>
      <c r="E330" s="16"/>
      <c r="F330" s="22"/>
      <c r="G330" s="18"/>
      <c r="H330" s="18"/>
      <c r="I330" s="17" t="str">
        <f t="shared" si="15"/>
        <v/>
      </c>
      <c r="J330" s="22"/>
      <c r="K330" s="18"/>
      <c r="L330" s="18"/>
      <c r="M330" s="18"/>
      <c r="N330" s="17" t="str">
        <f t="shared" si="16"/>
        <v/>
      </c>
      <c r="O330" s="17" t="str">
        <f t="shared" si="17"/>
        <v/>
      </c>
      <c r="P330" s="16"/>
      <c r="Q330" s="18"/>
      <c r="R330" s="18"/>
      <c r="S330" s="22"/>
    </row>
    <row r="331" spans="1:19" x14ac:dyDescent="0.3">
      <c r="A331" s="17"/>
      <c r="B331" s="18"/>
      <c r="C331" s="21" t="str">
        <f>IFERROR(VLOOKUP($B331,Vendor_Inventory!$A:$N,2,FALSE),"")</f>
        <v/>
      </c>
      <c r="D331" s="17" t="str">
        <f>IFERROR(VLOOKUP($B331,Criticality!$A:$N,11,FALSE),"")</f>
        <v/>
      </c>
      <c r="E331" s="16"/>
      <c r="F331" s="22"/>
      <c r="G331" s="18"/>
      <c r="H331" s="18"/>
      <c r="I331" s="17" t="str">
        <f t="shared" si="15"/>
        <v/>
      </c>
      <c r="J331" s="22"/>
      <c r="K331" s="18"/>
      <c r="L331" s="18"/>
      <c r="M331" s="18"/>
      <c r="N331" s="17" t="str">
        <f t="shared" si="16"/>
        <v/>
      </c>
      <c r="O331" s="17" t="str">
        <f t="shared" si="17"/>
        <v/>
      </c>
      <c r="P331" s="16"/>
      <c r="Q331" s="18"/>
      <c r="R331" s="18"/>
      <c r="S331" s="22"/>
    </row>
    <row r="332" spans="1:19" x14ac:dyDescent="0.3">
      <c r="A332" s="17"/>
      <c r="B332" s="18"/>
      <c r="C332" s="21" t="str">
        <f>IFERROR(VLOOKUP($B332,Vendor_Inventory!$A:$N,2,FALSE),"")</f>
        <v/>
      </c>
      <c r="D332" s="17" t="str">
        <f>IFERROR(VLOOKUP($B332,Criticality!$A:$N,11,FALSE),"")</f>
        <v/>
      </c>
      <c r="E332" s="16"/>
      <c r="F332" s="22"/>
      <c r="G332" s="18"/>
      <c r="H332" s="18"/>
      <c r="I332" s="17" t="str">
        <f t="shared" si="15"/>
        <v/>
      </c>
      <c r="J332" s="22"/>
      <c r="K332" s="18"/>
      <c r="L332" s="18"/>
      <c r="M332" s="18"/>
      <c r="N332" s="17" t="str">
        <f t="shared" si="16"/>
        <v/>
      </c>
      <c r="O332" s="17" t="str">
        <f t="shared" si="17"/>
        <v/>
      </c>
      <c r="P332" s="16"/>
      <c r="Q332" s="18"/>
      <c r="R332" s="18"/>
      <c r="S332" s="22"/>
    </row>
    <row r="333" spans="1:19" x14ac:dyDescent="0.3">
      <c r="A333" s="17"/>
      <c r="B333" s="18"/>
      <c r="C333" s="21" t="str">
        <f>IFERROR(VLOOKUP($B333,Vendor_Inventory!$A:$N,2,FALSE),"")</f>
        <v/>
      </c>
      <c r="D333" s="17" t="str">
        <f>IFERROR(VLOOKUP($B333,Criticality!$A:$N,11,FALSE),"")</f>
        <v/>
      </c>
      <c r="E333" s="16"/>
      <c r="F333" s="22"/>
      <c r="G333" s="18"/>
      <c r="H333" s="18"/>
      <c r="I333" s="17" t="str">
        <f t="shared" si="15"/>
        <v/>
      </c>
      <c r="J333" s="22"/>
      <c r="K333" s="18"/>
      <c r="L333" s="18"/>
      <c r="M333" s="18"/>
      <c r="N333" s="17" t="str">
        <f t="shared" si="16"/>
        <v/>
      </c>
      <c r="O333" s="17" t="str">
        <f t="shared" si="17"/>
        <v/>
      </c>
      <c r="P333" s="16"/>
      <c r="Q333" s="18"/>
      <c r="R333" s="18"/>
      <c r="S333" s="22"/>
    </row>
    <row r="334" spans="1:19" x14ac:dyDescent="0.3">
      <c r="A334" s="17"/>
      <c r="B334" s="18"/>
      <c r="C334" s="21" t="str">
        <f>IFERROR(VLOOKUP($B334,Vendor_Inventory!$A:$N,2,FALSE),"")</f>
        <v/>
      </c>
      <c r="D334" s="17" t="str">
        <f>IFERROR(VLOOKUP($B334,Criticality!$A:$N,11,FALSE),"")</f>
        <v/>
      </c>
      <c r="E334" s="16"/>
      <c r="F334" s="22"/>
      <c r="G334" s="18"/>
      <c r="H334" s="18"/>
      <c r="I334" s="17" t="str">
        <f t="shared" si="15"/>
        <v/>
      </c>
      <c r="J334" s="22"/>
      <c r="K334" s="18"/>
      <c r="L334" s="18"/>
      <c r="M334" s="18"/>
      <c r="N334" s="17" t="str">
        <f t="shared" si="16"/>
        <v/>
      </c>
      <c r="O334" s="17" t="str">
        <f t="shared" si="17"/>
        <v/>
      </c>
      <c r="P334" s="16"/>
      <c r="Q334" s="18"/>
      <c r="R334" s="18"/>
      <c r="S334" s="22"/>
    </row>
    <row r="335" spans="1:19" x14ac:dyDescent="0.3">
      <c r="A335" s="17"/>
      <c r="B335" s="18"/>
      <c r="C335" s="21" t="str">
        <f>IFERROR(VLOOKUP($B335,Vendor_Inventory!$A:$N,2,FALSE),"")</f>
        <v/>
      </c>
      <c r="D335" s="17" t="str">
        <f>IFERROR(VLOOKUP($B335,Criticality!$A:$N,11,FALSE),"")</f>
        <v/>
      </c>
      <c r="E335" s="16"/>
      <c r="F335" s="22"/>
      <c r="G335" s="18"/>
      <c r="H335" s="18"/>
      <c r="I335" s="17" t="str">
        <f t="shared" si="15"/>
        <v/>
      </c>
      <c r="J335" s="22"/>
      <c r="K335" s="18"/>
      <c r="L335" s="18"/>
      <c r="M335" s="18"/>
      <c r="N335" s="17" t="str">
        <f t="shared" si="16"/>
        <v/>
      </c>
      <c r="O335" s="17" t="str">
        <f t="shared" si="17"/>
        <v/>
      </c>
      <c r="P335" s="16"/>
      <c r="Q335" s="18"/>
      <c r="R335" s="18"/>
      <c r="S335" s="22"/>
    </row>
    <row r="336" spans="1:19" x14ac:dyDescent="0.3">
      <c r="A336" s="17"/>
      <c r="B336" s="18"/>
      <c r="C336" s="21" t="str">
        <f>IFERROR(VLOOKUP($B336,Vendor_Inventory!$A:$N,2,FALSE),"")</f>
        <v/>
      </c>
      <c r="D336" s="17" t="str">
        <f>IFERROR(VLOOKUP($B336,Criticality!$A:$N,11,FALSE),"")</f>
        <v/>
      </c>
      <c r="E336" s="16"/>
      <c r="F336" s="22"/>
      <c r="G336" s="18"/>
      <c r="H336" s="18"/>
      <c r="I336" s="17" t="str">
        <f t="shared" si="15"/>
        <v/>
      </c>
      <c r="J336" s="22"/>
      <c r="K336" s="18"/>
      <c r="L336" s="18"/>
      <c r="M336" s="18"/>
      <c r="N336" s="17" t="str">
        <f t="shared" si="16"/>
        <v/>
      </c>
      <c r="O336" s="17" t="str">
        <f t="shared" si="17"/>
        <v/>
      </c>
      <c r="P336" s="16"/>
      <c r="Q336" s="18"/>
      <c r="R336" s="18"/>
      <c r="S336" s="22"/>
    </row>
    <row r="337" spans="1:19" x14ac:dyDescent="0.3">
      <c r="A337" s="17"/>
      <c r="B337" s="18"/>
      <c r="C337" s="21" t="str">
        <f>IFERROR(VLOOKUP($B337,Vendor_Inventory!$A:$N,2,FALSE),"")</f>
        <v/>
      </c>
      <c r="D337" s="17" t="str">
        <f>IFERROR(VLOOKUP($B337,Criticality!$A:$N,11,FALSE),"")</f>
        <v/>
      </c>
      <c r="E337" s="16"/>
      <c r="F337" s="22"/>
      <c r="G337" s="18"/>
      <c r="H337" s="18"/>
      <c r="I337" s="17" t="str">
        <f t="shared" si="15"/>
        <v/>
      </c>
      <c r="J337" s="22"/>
      <c r="K337" s="18"/>
      <c r="L337" s="18"/>
      <c r="M337" s="18"/>
      <c r="N337" s="17" t="str">
        <f t="shared" si="16"/>
        <v/>
      </c>
      <c r="O337" s="17" t="str">
        <f t="shared" si="17"/>
        <v/>
      </c>
      <c r="P337" s="16"/>
      <c r="Q337" s="18"/>
      <c r="R337" s="18"/>
      <c r="S337" s="22"/>
    </row>
    <row r="338" spans="1:19" x14ac:dyDescent="0.3">
      <c r="A338" s="17"/>
      <c r="B338" s="18"/>
      <c r="C338" s="21" t="str">
        <f>IFERROR(VLOOKUP($B338,Vendor_Inventory!$A:$N,2,FALSE),"")</f>
        <v/>
      </c>
      <c r="D338" s="17" t="str">
        <f>IFERROR(VLOOKUP($B338,Criticality!$A:$N,11,FALSE),"")</f>
        <v/>
      </c>
      <c r="E338" s="16"/>
      <c r="F338" s="22"/>
      <c r="G338" s="18"/>
      <c r="H338" s="18"/>
      <c r="I338" s="17" t="str">
        <f t="shared" si="15"/>
        <v/>
      </c>
      <c r="J338" s="22"/>
      <c r="K338" s="18"/>
      <c r="L338" s="18"/>
      <c r="M338" s="18"/>
      <c r="N338" s="17" t="str">
        <f t="shared" si="16"/>
        <v/>
      </c>
      <c r="O338" s="17" t="str">
        <f t="shared" si="17"/>
        <v/>
      </c>
      <c r="P338" s="16"/>
      <c r="Q338" s="18"/>
      <c r="R338" s="18"/>
      <c r="S338" s="22"/>
    </row>
    <row r="339" spans="1:19" x14ac:dyDescent="0.3">
      <c r="A339" s="17"/>
      <c r="B339" s="18"/>
      <c r="C339" s="21" t="str">
        <f>IFERROR(VLOOKUP($B339,Vendor_Inventory!$A:$N,2,FALSE),"")</f>
        <v/>
      </c>
      <c r="D339" s="17" t="str">
        <f>IFERROR(VLOOKUP($B339,Criticality!$A:$N,11,FALSE),"")</f>
        <v/>
      </c>
      <c r="E339" s="16"/>
      <c r="F339" s="22"/>
      <c r="G339" s="18"/>
      <c r="H339" s="18"/>
      <c r="I339" s="17" t="str">
        <f t="shared" si="15"/>
        <v/>
      </c>
      <c r="J339" s="22"/>
      <c r="K339" s="18"/>
      <c r="L339" s="18"/>
      <c r="M339" s="18"/>
      <c r="N339" s="17" t="str">
        <f t="shared" si="16"/>
        <v/>
      </c>
      <c r="O339" s="17" t="str">
        <f t="shared" si="17"/>
        <v/>
      </c>
      <c r="P339" s="16"/>
      <c r="Q339" s="18"/>
      <c r="R339" s="18"/>
      <c r="S339" s="22"/>
    </row>
    <row r="340" spans="1:19" x14ac:dyDescent="0.3">
      <c r="A340" s="17"/>
      <c r="B340" s="18"/>
      <c r="C340" s="21" t="str">
        <f>IFERROR(VLOOKUP($B340,Vendor_Inventory!$A:$N,2,FALSE),"")</f>
        <v/>
      </c>
      <c r="D340" s="17" t="str">
        <f>IFERROR(VLOOKUP($B340,Criticality!$A:$N,11,FALSE),"")</f>
        <v/>
      </c>
      <c r="E340" s="16"/>
      <c r="F340" s="22"/>
      <c r="G340" s="18"/>
      <c r="H340" s="18"/>
      <c r="I340" s="17" t="str">
        <f t="shared" si="15"/>
        <v/>
      </c>
      <c r="J340" s="22"/>
      <c r="K340" s="18"/>
      <c r="L340" s="18"/>
      <c r="M340" s="18"/>
      <c r="N340" s="17" t="str">
        <f t="shared" si="16"/>
        <v/>
      </c>
      <c r="O340" s="17" t="str">
        <f t="shared" si="17"/>
        <v/>
      </c>
      <c r="P340" s="16"/>
      <c r="Q340" s="18"/>
      <c r="R340" s="18"/>
      <c r="S340" s="22"/>
    </row>
    <row r="341" spans="1:19" x14ac:dyDescent="0.3">
      <c r="A341" s="17"/>
      <c r="B341" s="18"/>
      <c r="C341" s="21" t="str">
        <f>IFERROR(VLOOKUP($B341,Vendor_Inventory!$A:$N,2,FALSE),"")</f>
        <v/>
      </c>
      <c r="D341" s="17" t="str">
        <f>IFERROR(VLOOKUP($B341,Criticality!$A:$N,11,FALSE),"")</f>
        <v/>
      </c>
      <c r="E341" s="16"/>
      <c r="F341" s="22"/>
      <c r="G341" s="18"/>
      <c r="H341" s="18"/>
      <c r="I341" s="17" t="str">
        <f t="shared" si="15"/>
        <v/>
      </c>
      <c r="J341" s="22"/>
      <c r="K341" s="18"/>
      <c r="L341" s="18"/>
      <c r="M341" s="18"/>
      <c r="N341" s="17" t="str">
        <f t="shared" si="16"/>
        <v/>
      </c>
      <c r="O341" s="17" t="str">
        <f t="shared" si="17"/>
        <v/>
      </c>
      <c r="P341" s="16"/>
      <c r="Q341" s="18"/>
      <c r="R341" s="18"/>
      <c r="S341" s="22"/>
    </row>
    <row r="342" spans="1:19" x14ac:dyDescent="0.3">
      <c r="A342" s="17"/>
      <c r="B342" s="18"/>
      <c r="C342" s="21" t="str">
        <f>IFERROR(VLOOKUP($B342,Vendor_Inventory!$A:$N,2,FALSE),"")</f>
        <v/>
      </c>
      <c r="D342" s="17" t="str">
        <f>IFERROR(VLOOKUP($B342,Criticality!$A:$N,11,FALSE),"")</f>
        <v/>
      </c>
      <c r="E342" s="16"/>
      <c r="F342" s="22"/>
      <c r="G342" s="18"/>
      <c r="H342" s="18"/>
      <c r="I342" s="17" t="str">
        <f t="shared" si="15"/>
        <v/>
      </c>
      <c r="J342" s="22"/>
      <c r="K342" s="18"/>
      <c r="L342" s="18"/>
      <c r="M342" s="18"/>
      <c r="N342" s="17" t="str">
        <f t="shared" si="16"/>
        <v/>
      </c>
      <c r="O342" s="17" t="str">
        <f t="shared" si="17"/>
        <v/>
      </c>
      <c r="P342" s="16"/>
      <c r="Q342" s="18"/>
      <c r="R342" s="18"/>
      <c r="S342" s="22"/>
    </row>
    <row r="343" spans="1:19" x14ac:dyDescent="0.3">
      <c r="A343" s="17"/>
      <c r="B343" s="18"/>
      <c r="C343" s="21" t="str">
        <f>IFERROR(VLOOKUP($B343,Vendor_Inventory!$A:$N,2,FALSE),"")</f>
        <v/>
      </c>
      <c r="D343" s="17" t="str">
        <f>IFERROR(VLOOKUP($B343,Criticality!$A:$N,11,FALSE),"")</f>
        <v/>
      </c>
      <c r="E343" s="16"/>
      <c r="F343" s="22"/>
      <c r="G343" s="18"/>
      <c r="H343" s="18"/>
      <c r="I343" s="17" t="str">
        <f t="shared" si="15"/>
        <v/>
      </c>
      <c r="J343" s="22"/>
      <c r="K343" s="18"/>
      <c r="L343" s="18"/>
      <c r="M343" s="18"/>
      <c r="N343" s="17" t="str">
        <f t="shared" si="16"/>
        <v/>
      </c>
      <c r="O343" s="17" t="str">
        <f t="shared" si="17"/>
        <v/>
      </c>
      <c r="P343" s="16"/>
      <c r="Q343" s="18"/>
      <c r="R343" s="18"/>
      <c r="S343" s="22"/>
    </row>
    <row r="344" spans="1:19" x14ac:dyDescent="0.3">
      <c r="A344" s="17"/>
      <c r="B344" s="18"/>
      <c r="C344" s="21" t="str">
        <f>IFERROR(VLOOKUP($B344,Vendor_Inventory!$A:$N,2,FALSE),"")</f>
        <v/>
      </c>
      <c r="D344" s="17" t="str">
        <f>IFERROR(VLOOKUP($B344,Criticality!$A:$N,11,FALSE),"")</f>
        <v/>
      </c>
      <c r="E344" s="16"/>
      <c r="F344" s="22"/>
      <c r="G344" s="18"/>
      <c r="H344" s="18"/>
      <c r="I344" s="17" t="str">
        <f t="shared" si="15"/>
        <v/>
      </c>
      <c r="J344" s="22"/>
      <c r="K344" s="18"/>
      <c r="L344" s="18"/>
      <c r="M344" s="18"/>
      <c r="N344" s="17" t="str">
        <f t="shared" si="16"/>
        <v/>
      </c>
      <c r="O344" s="17" t="str">
        <f t="shared" si="17"/>
        <v/>
      </c>
      <c r="P344" s="16"/>
      <c r="Q344" s="18"/>
      <c r="R344" s="18"/>
      <c r="S344" s="22"/>
    </row>
    <row r="345" spans="1:19" x14ac:dyDescent="0.3">
      <c r="A345" s="17"/>
      <c r="B345" s="18"/>
      <c r="C345" s="21" t="str">
        <f>IFERROR(VLOOKUP($B345,Vendor_Inventory!$A:$N,2,FALSE),"")</f>
        <v/>
      </c>
      <c r="D345" s="17" t="str">
        <f>IFERROR(VLOOKUP($B345,Criticality!$A:$N,11,FALSE),"")</f>
        <v/>
      </c>
      <c r="E345" s="16"/>
      <c r="F345" s="22"/>
      <c r="G345" s="18"/>
      <c r="H345" s="18"/>
      <c r="I345" s="17" t="str">
        <f t="shared" si="15"/>
        <v/>
      </c>
      <c r="J345" s="22"/>
      <c r="K345" s="18"/>
      <c r="L345" s="18"/>
      <c r="M345" s="18"/>
      <c r="N345" s="17" t="str">
        <f t="shared" si="16"/>
        <v/>
      </c>
      <c r="O345" s="17" t="str">
        <f t="shared" si="17"/>
        <v/>
      </c>
      <c r="P345" s="16"/>
      <c r="Q345" s="18"/>
      <c r="R345" s="18"/>
      <c r="S345" s="22"/>
    </row>
    <row r="346" spans="1:19" x14ac:dyDescent="0.3">
      <c r="A346" s="17"/>
      <c r="B346" s="18"/>
      <c r="C346" s="21" t="str">
        <f>IFERROR(VLOOKUP($B346,Vendor_Inventory!$A:$N,2,FALSE),"")</f>
        <v/>
      </c>
      <c r="D346" s="17" t="str">
        <f>IFERROR(VLOOKUP($B346,Criticality!$A:$N,11,FALSE),"")</f>
        <v/>
      </c>
      <c r="E346" s="16"/>
      <c r="F346" s="22"/>
      <c r="G346" s="18"/>
      <c r="H346" s="18"/>
      <c r="I346" s="17" t="str">
        <f t="shared" si="15"/>
        <v/>
      </c>
      <c r="J346" s="22"/>
      <c r="K346" s="18"/>
      <c r="L346" s="18"/>
      <c r="M346" s="18"/>
      <c r="N346" s="17" t="str">
        <f t="shared" si="16"/>
        <v/>
      </c>
      <c r="O346" s="17" t="str">
        <f t="shared" si="17"/>
        <v/>
      </c>
      <c r="P346" s="16"/>
      <c r="Q346" s="18"/>
      <c r="R346" s="18"/>
      <c r="S346" s="22"/>
    </row>
    <row r="347" spans="1:19" x14ac:dyDescent="0.3">
      <c r="A347" s="17"/>
      <c r="B347" s="18"/>
      <c r="C347" s="21" t="str">
        <f>IFERROR(VLOOKUP($B347,Vendor_Inventory!$A:$N,2,FALSE),"")</f>
        <v/>
      </c>
      <c r="D347" s="17" t="str">
        <f>IFERROR(VLOOKUP($B347,Criticality!$A:$N,11,FALSE),"")</f>
        <v/>
      </c>
      <c r="E347" s="16"/>
      <c r="F347" s="22"/>
      <c r="G347" s="18"/>
      <c r="H347" s="18"/>
      <c r="I347" s="17" t="str">
        <f t="shared" si="15"/>
        <v/>
      </c>
      <c r="J347" s="22"/>
      <c r="K347" s="18"/>
      <c r="L347" s="18"/>
      <c r="M347" s="18"/>
      <c r="N347" s="17" t="str">
        <f t="shared" si="16"/>
        <v/>
      </c>
      <c r="O347" s="17" t="str">
        <f t="shared" si="17"/>
        <v/>
      </c>
      <c r="P347" s="16"/>
      <c r="Q347" s="18"/>
      <c r="R347" s="18"/>
      <c r="S347" s="22"/>
    </row>
    <row r="348" spans="1:19" x14ac:dyDescent="0.3">
      <c r="A348" s="17"/>
      <c r="B348" s="18"/>
      <c r="C348" s="21" t="str">
        <f>IFERROR(VLOOKUP($B348,Vendor_Inventory!$A:$N,2,FALSE),"")</f>
        <v/>
      </c>
      <c r="D348" s="17" t="str">
        <f>IFERROR(VLOOKUP($B348,Criticality!$A:$N,11,FALSE),"")</f>
        <v/>
      </c>
      <c r="E348" s="16"/>
      <c r="F348" s="22"/>
      <c r="G348" s="18"/>
      <c r="H348" s="18"/>
      <c r="I348" s="17" t="str">
        <f t="shared" si="15"/>
        <v/>
      </c>
      <c r="J348" s="22"/>
      <c r="K348" s="18"/>
      <c r="L348" s="18"/>
      <c r="M348" s="18"/>
      <c r="N348" s="17" t="str">
        <f t="shared" si="16"/>
        <v/>
      </c>
      <c r="O348" s="17" t="str">
        <f t="shared" si="17"/>
        <v/>
      </c>
      <c r="P348" s="16"/>
      <c r="Q348" s="18"/>
      <c r="R348" s="18"/>
      <c r="S348" s="22"/>
    </row>
    <row r="349" spans="1:19" x14ac:dyDescent="0.3">
      <c r="A349" s="17"/>
      <c r="B349" s="18"/>
      <c r="C349" s="21" t="str">
        <f>IFERROR(VLOOKUP($B349,Vendor_Inventory!$A:$N,2,FALSE),"")</f>
        <v/>
      </c>
      <c r="D349" s="17" t="str">
        <f>IFERROR(VLOOKUP($B349,Criticality!$A:$N,11,FALSE),"")</f>
        <v/>
      </c>
      <c r="E349" s="16"/>
      <c r="F349" s="22"/>
      <c r="G349" s="18"/>
      <c r="H349" s="18"/>
      <c r="I349" s="17" t="str">
        <f t="shared" si="15"/>
        <v/>
      </c>
      <c r="J349" s="22"/>
      <c r="K349" s="18"/>
      <c r="L349" s="18"/>
      <c r="M349" s="18"/>
      <c r="N349" s="17" t="str">
        <f t="shared" si="16"/>
        <v/>
      </c>
      <c r="O349" s="17" t="str">
        <f t="shared" si="17"/>
        <v/>
      </c>
      <c r="P349" s="16"/>
      <c r="Q349" s="18"/>
      <c r="R349" s="18"/>
      <c r="S349" s="22"/>
    </row>
    <row r="350" spans="1:19" x14ac:dyDescent="0.3">
      <c r="A350" s="17"/>
      <c r="B350" s="18"/>
      <c r="C350" s="21" t="str">
        <f>IFERROR(VLOOKUP($B350,Vendor_Inventory!$A:$N,2,FALSE),"")</f>
        <v/>
      </c>
      <c r="D350" s="17" t="str">
        <f>IFERROR(VLOOKUP($B350,Criticality!$A:$N,11,FALSE),"")</f>
        <v/>
      </c>
      <c r="E350" s="16"/>
      <c r="F350" s="22"/>
      <c r="G350" s="18"/>
      <c r="H350" s="18"/>
      <c r="I350" s="17" t="str">
        <f t="shared" si="15"/>
        <v/>
      </c>
      <c r="J350" s="22"/>
      <c r="K350" s="18"/>
      <c r="L350" s="18"/>
      <c r="M350" s="18"/>
      <c r="N350" s="17" t="str">
        <f t="shared" si="16"/>
        <v/>
      </c>
      <c r="O350" s="17" t="str">
        <f t="shared" si="17"/>
        <v/>
      </c>
      <c r="P350" s="16"/>
      <c r="Q350" s="18"/>
      <c r="R350" s="18"/>
      <c r="S350" s="22"/>
    </row>
    <row r="351" spans="1:19" x14ac:dyDescent="0.3">
      <c r="A351" s="17"/>
      <c r="B351" s="18"/>
      <c r="C351" s="21" t="str">
        <f>IFERROR(VLOOKUP($B351,Vendor_Inventory!$A:$N,2,FALSE),"")</f>
        <v/>
      </c>
      <c r="D351" s="17" t="str">
        <f>IFERROR(VLOOKUP($B351,Criticality!$A:$N,11,FALSE),"")</f>
        <v/>
      </c>
      <c r="E351" s="16"/>
      <c r="F351" s="22"/>
      <c r="G351" s="18"/>
      <c r="H351" s="18"/>
      <c r="I351" s="17" t="str">
        <f t="shared" si="15"/>
        <v/>
      </c>
      <c r="J351" s="22"/>
      <c r="K351" s="18"/>
      <c r="L351" s="18"/>
      <c r="M351" s="18"/>
      <c r="N351" s="17" t="str">
        <f t="shared" si="16"/>
        <v/>
      </c>
      <c r="O351" s="17" t="str">
        <f t="shared" si="17"/>
        <v/>
      </c>
      <c r="P351" s="16"/>
      <c r="Q351" s="18"/>
      <c r="R351" s="18"/>
      <c r="S351" s="22"/>
    </row>
    <row r="352" spans="1:19" x14ac:dyDescent="0.3">
      <c r="A352" s="17"/>
      <c r="B352" s="18"/>
      <c r="C352" s="21" t="str">
        <f>IFERROR(VLOOKUP($B352,Vendor_Inventory!$A:$N,2,FALSE),"")</f>
        <v/>
      </c>
      <c r="D352" s="17" t="str">
        <f>IFERROR(VLOOKUP($B352,Criticality!$A:$N,11,FALSE),"")</f>
        <v/>
      </c>
      <c r="E352" s="16"/>
      <c r="F352" s="22"/>
      <c r="G352" s="18"/>
      <c r="H352" s="18"/>
      <c r="I352" s="17" t="str">
        <f t="shared" si="15"/>
        <v/>
      </c>
      <c r="J352" s="22"/>
      <c r="K352" s="18"/>
      <c r="L352" s="18"/>
      <c r="M352" s="18"/>
      <c r="N352" s="17" t="str">
        <f t="shared" si="16"/>
        <v/>
      </c>
      <c r="O352" s="17" t="str">
        <f t="shared" si="17"/>
        <v/>
      </c>
      <c r="P352" s="16"/>
      <c r="Q352" s="18"/>
      <c r="R352" s="18"/>
      <c r="S352" s="22"/>
    </row>
    <row r="353" spans="1:19" x14ac:dyDescent="0.3">
      <c r="A353" s="17"/>
      <c r="B353" s="18"/>
      <c r="C353" s="21" t="str">
        <f>IFERROR(VLOOKUP($B353,Vendor_Inventory!$A:$N,2,FALSE),"")</f>
        <v/>
      </c>
      <c r="D353" s="17" t="str">
        <f>IFERROR(VLOOKUP($B353,Criticality!$A:$N,11,FALSE),"")</f>
        <v/>
      </c>
      <c r="E353" s="16"/>
      <c r="F353" s="22"/>
      <c r="G353" s="18"/>
      <c r="H353" s="18"/>
      <c r="I353" s="17" t="str">
        <f t="shared" si="15"/>
        <v/>
      </c>
      <c r="J353" s="22"/>
      <c r="K353" s="18"/>
      <c r="L353" s="18"/>
      <c r="M353" s="18"/>
      <c r="N353" s="17" t="str">
        <f t="shared" si="16"/>
        <v/>
      </c>
      <c r="O353" s="17" t="str">
        <f t="shared" si="17"/>
        <v/>
      </c>
      <c r="P353" s="16"/>
      <c r="Q353" s="18"/>
      <c r="R353" s="18"/>
      <c r="S353" s="22"/>
    </row>
    <row r="354" spans="1:19" x14ac:dyDescent="0.3">
      <c r="A354" s="17"/>
      <c r="B354" s="18"/>
      <c r="C354" s="21" t="str">
        <f>IFERROR(VLOOKUP($B354,Vendor_Inventory!$A:$N,2,FALSE),"")</f>
        <v/>
      </c>
      <c r="D354" s="17" t="str">
        <f>IFERROR(VLOOKUP($B354,Criticality!$A:$N,11,FALSE),"")</f>
        <v/>
      </c>
      <c r="E354" s="16"/>
      <c r="F354" s="22"/>
      <c r="G354" s="18"/>
      <c r="H354" s="18"/>
      <c r="I354" s="17" t="str">
        <f t="shared" si="15"/>
        <v/>
      </c>
      <c r="J354" s="22"/>
      <c r="K354" s="18"/>
      <c r="L354" s="18"/>
      <c r="M354" s="18"/>
      <c r="N354" s="17" t="str">
        <f t="shared" si="16"/>
        <v/>
      </c>
      <c r="O354" s="17" t="str">
        <f t="shared" si="17"/>
        <v/>
      </c>
      <c r="P354" s="16"/>
      <c r="Q354" s="18"/>
      <c r="R354" s="18"/>
      <c r="S354" s="22"/>
    </row>
    <row r="355" spans="1:19" x14ac:dyDescent="0.3">
      <c r="A355" s="17"/>
      <c r="B355" s="18"/>
      <c r="C355" s="21" t="str">
        <f>IFERROR(VLOOKUP($B355,Vendor_Inventory!$A:$N,2,FALSE),"")</f>
        <v/>
      </c>
      <c r="D355" s="17" t="str">
        <f>IFERROR(VLOOKUP($B355,Criticality!$A:$N,11,FALSE),"")</f>
        <v/>
      </c>
      <c r="E355" s="16"/>
      <c r="F355" s="22"/>
      <c r="G355" s="18"/>
      <c r="H355" s="18"/>
      <c r="I355" s="17" t="str">
        <f t="shared" si="15"/>
        <v/>
      </c>
      <c r="J355" s="22"/>
      <c r="K355" s="18"/>
      <c r="L355" s="18"/>
      <c r="M355" s="18"/>
      <c r="N355" s="17" t="str">
        <f t="shared" si="16"/>
        <v/>
      </c>
      <c r="O355" s="17" t="str">
        <f t="shared" si="17"/>
        <v/>
      </c>
      <c r="P355" s="16"/>
      <c r="Q355" s="18"/>
      <c r="R355" s="18"/>
      <c r="S355" s="22"/>
    </row>
    <row r="356" spans="1:19" x14ac:dyDescent="0.3">
      <c r="A356" s="17"/>
      <c r="B356" s="18"/>
      <c r="C356" s="21" t="str">
        <f>IFERROR(VLOOKUP($B356,Vendor_Inventory!$A:$N,2,FALSE),"")</f>
        <v/>
      </c>
      <c r="D356" s="17" t="str">
        <f>IFERROR(VLOOKUP($B356,Criticality!$A:$N,11,FALSE),"")</f>
        <v/>
      </c>
      <c r="E356" s="16"/>
      <c r="F356" s="22"/>
      <c r="G356" s="18"/>
      <c r="H356" s="18"/>
      <c r="I356" s="17" t="str">
        <f t="shared" si="15"/>
        <v/>
      </c>
      <c r="J356" s="22"/>
      <c r="K356" s="18"/>
      <c r="L356" s="18"/>
      <c r="M356" s="18"/>
      <c r="N356" s="17" t="str">
        <f t="shared" si="16"/>
        <v/>
      </c>
      <c r="O356" s="17" t="str">
        <f t="shared" si="17"/>
        <v/>
      </c>
      <c r="P356" s="16"/>
      <c r="Q356" s="18"/>
      <c r="R356" s="18"/>
      <c r="S356" s="22"/>
    </row>
    <row r="357" spans="1:19" x14ac:dyDescent="0.3">
      <c r="A357" s="17"/>
      <c r="B357" s="18"/>
      <c r="C357" s="21" t="str">
        <f>IFERROR(VLOOKUP($B357,Vendor_Inventory!$A:$N,2,FALSE),"")</f>
        <v/>
      </c>
      <c r="D357" s="17" t="str">
        <f>IFERROR(VLOOKUP($B357,Criticality!$A:$N,11,FALSE),"")</f>
        <v/>
      </c>
      <c r="E357" s="16"/>
      <c r="F357" s="22"/>
      <c r="G357" s="18"/>
      <c r="H357" s="18"/>
      <c r="I357" s="17" t="str">
        <f t="shared" si="15"/>
        <v/>
      </c>
      <c r="J357" s="22"/>
      <c r="K357" s="18"/>
      <c r="L357" s="18"/>
      <c r="M357" s="18"/>
      <c r="N357" s="17" t="str">
        <f t="shared" si="16"/>
        <v/>
      </c>
      <c r="O357" s="17" t="str">
        <f t="shared" si="17"/>
        <v/>
      </c>
      <c r="P357" s="16"/>
      <c r="Q357" s="18"/>
      <c r="R357" s="18"/>
      <c r="S357" s="22"/>
    </row>
    <row r="358" spans="1:19" x14ac:dyDescent="0.3">
      <c r="A358" s="17"/>
      <c r="B358" s="18"/>
      <c r="C358" s="21" t="str">
        <f>IFERROR(VLOOKUP($B358,Vendor_Inventory!$A:$N,2,FALSE),"")</f>
        <v/>
      </c>
      <c r="D358" s="17" t="str">
        <f>IFERROR(VLOOKUP($B358,Criticality!$A:$N,11,FALSE),"")</f>
        <v/>
      </c>
      <c r="E358" s="16"/>
      <c r="F358" s="22"/>
      <c r="G358" s="18"/>
      <c r="H358" s="18"/>
      <c r="I358" s="17" t="str">
        <f t="shared" si="15"/>
        <v/>
      </c>
      <c r="J358" s="22"/>
      <c r="K358" s="18"/>
      <c r="L358" s="18"/>
      <c r="M358" s="18"/>
      <c r="N358" s="17" t="str">
        <f t="shared" si="16"/>
        <v/>
      </c>
      <c r="O358" s="17" t="str">
        <f t="shared" si="17"/>
        <v/>
      </c>
      <c r="P358" s="16"/>
      <c r="Q358" s="18"/>
      <c r="R358" s="18"/>
      <c r="S358" s="22"/>
    </row>
    <row r="359" spans="1:19" x14ac:dyDescent="0.3">
      <c r="A359" s="17"/>
      <c r="B359" s="18"/>
      <c r="C359" s="21" t="str">
        <f>IFERROR(VLOOKUP($B359,Vendor_Inventory!$A:$N,2,FALSE),"")</f>
        <v/>
      </c>
      <c r="D359" s="17" t="str">
        <f>IFERROR(VLOOKUP($B359,Criticality!$A:$N,11,FALSE),"")</f>
        <v/>
      </c>
      <c r="E359" s="16"/>
      <c r="F359" s="22"/>
      <c r="G359" s="18"/>
      <c r="H359" s="18"/>
      <c r="I359" s="17" t="str">
        <f t="shared" si="15"/>
        <v/>
      </c>
      <c r="J359" s="22"/>
      <c r="K359" s="18"/>
      <c r="L359" s="18"/>
      <c r="M359" s="18"/>
      <c r="N359" s="17" t="str">
        <f t="shared" si="16"/>
        <v/>
      </c>
      <c r="O359" s="17" t="str">
        <f t="shared" si="17"/>
        <v/>
      </c>
      <c r="P359" s="16"/>
      <c r="Q359" s="18"/>
      <c r="R359" s="18"/>
      <c r="S359" s="22"/>
    </row>
    <row r="360" spans="1:19" x14ac:dyDescent="0.3">
      <c r="A360" s="17"/>
      <c r="B360" s="18"/>
      <c r="C360" s="21" t="str">
        <f>IFERROR(VLOOKUP($B360,Vendor_Inventory!$A:$N,2,FALSE),"")</f>
        <v/>
      </c>
      <c r="D360" s="17" t="str">
        <f>IFERROR(VLOOKUP($B360,Criticality!$A:$N,11,FALSE),"")</f>
        <v/>
      </c>
      <c r="E360" s="16"/>
      <c r="F360" s="22"/>
      <c r="G360" s="18"/>
      <c r="H360" s="18"/>
      <c r="I360" s="17" t="str">
        <f t="shared" si="15"/>
        <v/>
      </c>
      <c r="J360" s="22"/>
      <c r="K360" s="18"/>
      <c r="L360" s="18"/>
      <c r="M360" s="18"/>
      <c r="N360" s="17" t="str">
        <f t="shared" si="16"/>
        <v/>
      </c>
      <c r="O360" s="17" t="str">
        <f t="shared" si="17"/>
        <v/>
      </c>
      <c r="P360" s="16"/>
      <c r="Q360" s="18"/>
      <c r="R360" s="18"/>
      <c r="S360" s="22"/>
    </row>
    <row r="361" spans="1:19" x14ac:dyDescent="0.3">
      <c r="A361" s="17"/>
      <c r="B361" s="18"/>
      <c r="C361" s="21" t="str">
        <f>IFERROR(VLOOKUP($B361,Vendor_Inventory!$A:$N,2,FALSE),"")</f>
        <v/>
      </c>
      <c r="D361" s="17" t="str">
        <f>IFERROR(VLOOKUP($B361,Criticality!$A:$N,11,FALSE),"")</f>
        <v/>
      </c>
      <c r="E361" s="16"/>
      <c r="F361" s="22"/>
      <c r="G361" s="18"/>
      <c r="H361" s="18"/>
      <c r="I361" s="17" t="str">
        <f t="shared" si="15"/>
        <v/>
      </c>
      <c r="J361" s="22"/>
      <c r="K361" s="18"/>
      <c r="L361" s="18"/>
      <c r="M361" s="18"/>
      <c r="N361" s="17" t="str">
        <f t="shared" si="16"/>
        <v/>
      </c>
      <c r="O361" s="17" t="str">
        <f t="shared" si="17"/>
        <v/>
      </c>
      <c r="P361" s="16"/>
      <c r="Q361" s="18"/>
      <c r="R361" s="18"/>
      <c r="S361" s="22"/>
    </row>
    <row r="362" spans="1:19" x14ac:dyDescent="0.3">
      <c r="A362" s="17"/>
      <c r="B362" s="18"/>
      <c r="C362" s="21" t="str">
        <f>IFERROR(VLOOKUP($B362,Vendor_Inventory!$A:$N,2,FALSE),"")</f>
        <v/>
      </c>
      <c r="D362" s="17" t="str">
        <f>IFERROR(VLOOKUP($B362,Criticality!$A:$N,11,FALSE),"")</f>
        <v/>
      </c>
      <c r="E362" s="16"/>
      <c r="F362" s="22"/>
      <c r="G362" s="18"/>
      <c r="H362" s="18"/>
      <c r="I362" s="17" t="str">
        <f t="shared" si="15"/>
        <v/>
      </c>
      <c r="J362" s="22"/>
      <c r="K362" s="18"/>
      <c r="L362" s="18"/>
      <c r="M362" s="18"/>
      <c r="N362" s="17" t="str">
        <f t="shared" si="16"/>
        <v/>
      </c>
      <c r="O362" s="17" t="str">
        <f t="shared" si="17"/>
        <v/>
      </c>
      <c r="P362" s="16"/>
      <c r="Q362" s="18"/>
      <c r="R362" s="18"/>
      <c r="S362" s="22"/>
    </row>
    <row r="363" spans="1:19" x14ac:dyDescent="0.3">
      <c r="A363" s="17"/>
      <c r="B363" s="18"/>
      <c r="C363" s="21" t="str">
        <f>IFERROR(VLOOKUP($B363,Vendor_Inventory!$A:$N,2,FALSE),"")</f>
        <v/>
      </c>
      <c r="D363" s="17" t="str">
        <f>IFERROR(VLOOKUP($B363,Criticality!$A:$N,11,FALSE),"")</f>
        <v/>
      </c>
      <c r="E363" s="16"/>
      <c r="F363" s="22"/>
      <c r="G363" s="18"/>
      <c r="H363" s="18"/>
      <c r="I363" s="17" t="str">
        <f t="shared" si="15"/>
        <v/>
      </c>
      <c r="J363" s="22"/>
      <c r="K363" s="18"/>
      <c r="L363" s="18"/>
      <c r="M363" s="18"/>
      <c r="N363" s="17" t="str">
        <f t="shared" si="16"/>
        <v/>
      </c>
      <c r="O363" s="17" t="str">
        <f t="shared" si="17"/>
        <v/>
      </c>
      <c r="P363" s="16"/>
      <c r="Q363" s="18"/>
      <c r="R363" s="18"/>
      <c r="S363" s="22"/>
    </row>
    <row r="364" spans="1:19" x14ac:dyDescent="0.3">
      <c r="A364" s="17"/>
      <c r="B364" s="18"/>
      <c r="C364" s="21" t="str">
        <f>IFERROR(VLOOKUP($B364,Vendor_Inventory!$A:$N,2,FALSE),"")</f>
        <v/>
      </c>
      <c r="D364" s="17" t="str">
        <f>IFERROR(VLOOKUP($B364,Criticality!$A:$N,11,FALSE),"")</f>
        <v/>
      </c>
      <c r="E364" s="16"/>
      <c r="F364" s="22"/>
      <c r="G364" s="18"/>
      <c r="H364" s="18"/>
      <c r="I364" s="17" t="str">
        <f t="shared" si="15"/>
        <v/>
      </c>
      <c r="J364" s="22"/>
      <c r="K364" s="18"/>
      <c r="L364" s="18"/>
      <c r="M364" s="18"/>
      <c r="N364" s="17" t="str">
        <f t="shared" si="16"/>
        <v/>
      </c>
      <c r="O364" s="17" t="str">
        <f t="shared" si="17"/>
        <v/>
      </c>
      <c r="P364" s="16"/>
      <c r="Q364" s="18"/>
      <c r="R364" s="18"/>
      <c r="S364" s="22"/>
    </row>
    <row r="365" spans="1:19" x14ac:dyDescent="0.3">
      <c r="A365" s="17"/>
      <c r="B365" s="18"/>
      <c r="C365" s="21" t="str">
        <f>IFERROR(VLOOKUP($B365,Vendor_Inventory!$A:$N,2,FALSE),"")</f>
        <v/>
      </c>
      <c r="D365" s="17" t="str">
        <f>IFERROR(VLOOKUP($B365,Criticality!$A:$N,11,FALSE),"")</f>
        <v/>
      </c>
      <c r="E365" s="16"/>
      <c r="F365" s="22"/>
      <c r="G365" s="18"/>
      <c r="H365" s="18"/>
      <c r="I365" s="17" t="str">
        <f t="shared" si="15"/>
        <v/>
      </c>
      <c r="J365" s="22"/>
      <c r="K365" s="18"/>
      <c r="L365" s="18"/>
      <c r="M365" s="18"/>
      <c r="N365" s="17" t="str">
        <f t="shared" si="16"/>
        <v/>
      </c>
      <c r="O365" s="17" t="str">
        <f t="shared" si="17"/>
        <v/>
      </c>
      <c r="P365" s="16"/>
      <c r="Q365" s="18"/>
      <c r="R365" s="18"/>
      <c r="S365" s="22"/>
    </row>
    <row r="366" spans="1:19" x14ac:dyDescent="0.3">
      <c r="A366" s="17"/>
      <c r="B366" s="18"/>
      <c r="C366" s="21" t="str">
        <f>IFERROR(VLOOKUP($B366,Vendor_Inventory!$A:$N,2,FALSE),"")</f>
        <v/>
      </c>
      <c r="D366" s="17" t="str">
        <f>IFERROR(VLOOKUP($B366,Criticality!$A:$N,11,FALSE),"")</f>
        <v/>
      </c>
      <c r="E366" s="16"/>
      <c r="F366" s="22"/>
      <c r="G366" s="18"/>
      <c r="H366" s="18"/>
      <c r="I366" s="17" t="str">
        <f t="shared" si="15"/>
        <v/>
      </c>
      <c r="J366" s="22"/>
      <c r="K366" s="18"/>
      <c r="L366" s="18"/>
      <c r="M366" s="18"/>
      <c r="N366" s="17" t="str">
        <f t="shared" si="16"/>
        <v/>
      </c>
      <c r="O366" s="17" t="str">
        <f t="shared" si="17"/>
        <v/>
      </c>
      <c r="P366" s="16"/>
      <c r="Q366" s="18"/>
      <c r="R366" s="18"/>
      <c r="S366" s="22"/>
    </row>
    <row r="367" spans="1:19" x14ac:dyDescent="0.3">
      <c r="A367" s="17"/>
      <c r="B367" s="18"/>
      <c r="C367" s="21" t="str">
        <f>IFERROR(VLOOKUP($B367,Vendor_Inventory!$A:$N,2,FALSE),"")</f>
        <v/>
      </c>
      <c r="D367" s="17" t="str">
        <f>IFERROR(VLOOKUP($B367,Criticality!$A:$N,11,FALSE),"")</f>
        <v/>
      </c>
      <c r="E367" s="16"/>
      <c r="F367" s="22"/>
      <c r="G367" s="18"/>
      <c r="H367" s="18"/>
      <c r="I367" s="17" t="str">
        <f t="shared" si="15"/>
        <v/>
      </c>
      <c r="J367" s="22"/>
      <c r="K367" s="18"/>
      <c r="L367" s="18"/>
      <c r="M367" s="18"/>
      <c r="N367" s="17" t="str">
        <f t="shared" si="16"/>
        <v/>
      </c>
      <c r="O367" s="17" t="str">
        <f t="shared" si="17"/>
        <v/>
      </c>
      <c r="P367" s="16"/>
      <c r="Q367" s="18"/>
      <c r="R367" s="18"/>
      <c r="S367" s="22"/>
    </row>
    <row r="368" spans="1:19" x14ac:dyDescent="0.3">
      <c r="A368" s="17"/>
      <c r="B368" s="18"/>
      <c r="C368" s="21" t="str">
        <f>IFERROR(VLOOKUP($B368,Vendor_Inventory!$A:$N,2,FALSE),"")</f>
        <v/>
      </c>
      <c r="D368" s="17" t="str">
        <f>IFERROR(VLOOKUP($B368,Criticality!$A:$N,11,FALSE),"")</f>
        <v/>
      </c>
      <c r="E368" s="16"/>
      <c r="F368" s="22"/>
      <c r="G368" s="18"/>
      <c r="H368" s="18"/>
      <c r="I368" s="17" t="str">
        <f t="shared" si="15"/>
        <v/>
      </c>
      <c r="J368" s="22"/>
      <c r="K368" s="18"/>
      <c r="L368" s="18"/>
      <c r="M368" s="18"/>
      <c r="N368" s="17" t="str">
        <f t="shared" si="16"/>
        <v/>
      </c>
      <c r="O368" s="17" t="str">
        <f t="shared" si="17"/>
        <v/>
      </c>
      <c r="P368" s="16"/>
      <c r="Q368" s="18"/>
      <c r="R368" s="18"/>
      <c r="S368" s="22"/>
    </row>
    <row r="369" spans="1:19" x14ac:dyDescent="0.3">
      <c r="A369" s="17"/>
      <c r="B369" s="18"/>
      <c r="C369" s="21" t="str">
        <f>IFERROR(VLOOKUP($B369,Vendor_Inventory!$A:$N,2,FALSE),"")</f>
        <v/>
      </c>
      <c r="D369" s="17" t="str">
        <f>IFERROR(VLOOKUP($B369,Criticality!$A:$N,11,FALSE),"")</f>
        <v/>
      </c>
      <c r="E369" s="16"/>
      <c r="F369" s="22"/>
      <c r="G369" s="18"/>
      <c r="H369" s="18"/>
      <c r="I369" s="17" t="str">
        <f t="shared" si="15"/>
        <v/>
      </c>
      <c r="J369" s="22"/>
      <c r="K369" s="18"/>
      <c r="L369" s="18"/>
      <c r="M369" s="18"/>
      <c r="N369" s="17" t="str">
        <f t="shared" si="16"/>
        <v/>
      </c>
      <c r="O369" s="17" t="str">
        <f t="shared" si="17"/>
        <v/>
      </c>
      <c r="P369" s="16"/>
      <c r="Q369" s="18"/>
      <c r="R369" s="18"/>
      <c r="S369" s="22"/>
    </row>
    <row r="370" spans="1:19" x14ac:dyDescent="0.3">
      <c r="A370" s="17"/>
      <c r="B370" s="18"/>
      <c r="C370" s="21" t="str">
        <f>IFERROR(VLOOKUP($B370,Vendor_Inventory!$A:$N,2,FALSE),"")</f>
        <v/>
      </c>
      <c r="D370" s="17" t="str">
        <f>IFERROR(VLOOKUP($B370,Criticality!$A:$N,11,FALSE),"")</f>
        <v/>
      </c>
      <c r="E370" s="16"/>
      <c r="F370" s="22"/>
      <c r="G370" s="18"/>
      <c r="H370" s="18"/>
      <c r="I370" s="17" t="str">
        <f t="shared" si="15"/>
        <v/>
      </c>
      <c r="J370" s="22"/>
      <c r="K370" s="18"/>
      <c r="L370" s="18"/>
      <c r="M370" s="18"/>
      <c r="N370" s="17" t="str">
        <f t="shared" si="16"/>
        <v/>
      </c>
      <c r="O370" s="17" t="str">
        <f t="shared" si="17"/>
        <v/>
      </c>
      <c r="P370" s="16"/>
      <c r="Q370" s="18"/>
      <c r="R370" s="18"/>
      <c r="S370" s="22"/>
    </row>
    <row r="371" spans="1:19" x14ac:dyDescent="0.3">
      <c r="A371" s="17"/>
      <c r="B371" s="18"/>
      <c r="C371" s="21" t="str">
        <f>IFERROR(VLOOKUP($B371,Vendor_Inventory!$A:$N,2,FALSE),"")</f>
        <v/>
      </c>
      <c r="D371" s="17" t="str">
        <f>IFERROR(VLOOKUP($B371,Criticality!$A:$N,11,FALSE),"")</f>
        <v/>
      </c>
      <c r="E371" s="16"/>
      <c r="F371" s="22"/>
      <c r="G371" s="18"/>
      <c r="H371" s="18"/>
      <c r="I371" s="17" t="str">
        <f t="shared" si="15"/>
        <v/>
      </c>
      <c r="J371" s="22"/>
      <c r="K371" s="18"/>
      <c r="L371" s="18"/>
      <c r="M371" s="18"/>
      <c r="N371" s="17" t="str">
        <f t="shared" si="16"/>
        <v/>
      </c>
      <c r="O371" s="17" t="str">
        <f t="shared" si="17"/>
        <v/>
      </c>
      <c r="P371" s="16"/>
      <c r="Q371" s="18"/>
      <c r="R371" s="18"/>
      <c r="S371" s="22"/>
    </row>
    <row r="372" spans="1:19" x14ac:dyDescent="0.3">
      <c r="A372" s="17"/>
      <c r="B372" s="18"/>
      <c r="C372" s="21" t="str">
        <f>IFERROR(VLOOKUP($B372,Vendor_Inventory!$A:$N,2,FALSE),"")</f>
        <v/>
      </c>
      <c r="D372" s="17" t="str">
        <f>IFERROR(VLOOKUP($B372,Criticality!$A:$N,11,FALSE),"")</f>
        <v/>
      </c>
      <c r="E372" s="16"/>
      <c r="F372" s="22"/>
      <c r="G372" s="18"/>
      <c r="H372" s="18"/>
      <c r="I372" s="17" t="str">
        <f t="shared" si="15"/>
        <v/>
      </c>
      <c r="J372" s="22"/>
      <c r="K372" s="18"/>
      <c r="L372" s="18"/>
      <c r="M372" s="18"/>
      <c r="N372" s="17" t="str">
        <f t="shared" si="16"/>
        <v/>
      </c>
      <c r="O372" s="17" t="str">
        <f t="shared" si="17"/>
        <v/>
      </c>
      <c r="P372" s="16"/>
      <c r="Q372" s="18"/>
      <c r="R372" s="18"/>
      <c r="S372" s="22"/>
    </row>
    <row r="373" spans="1:19" x14ac:dyDescent="0.3">
      <c r="A373" s="17"/>
      <c r="B373" s="18"/>
      <c r="C373" s="21" t="str">
        <f>IFERROR(VLOOKUP($B373,Vendor_Inventory!$A:$N,2,FALSE),"")</f>
        <v/>
      </c>
      <c r="D373" s="17" t="str">
        <f>IFERROR(VLOOKUP($B373,Criticality!$A:$N,11,FALSE),"")</f>
        <v/>
      </c>
      <c r="E373" s="16"/>
      <c r="F373" s="22"/>
      <c r="G373" s="18"/>
      <c r="H373" s="18"/>
      <c r="I373" s="17" t="str">
        <f t="shared" si="15"/>
        <v/>
      </c>
      <c r="J373" s="22"/>
      <c r="K373" s="18"/>
      <c r="L373" s="18"/>
      <c r="M373" s="18"/>
      <c r="N373" s="17" t="str">
        <f t="shared" si="16"/>
        <v/>
      </c>
      <c r="O373" s="17" t="str">
        <f t="shared" si="17"/>
        <v/>
      </c>
      <c r="P373" s="16"/>
      <c r="Q373" s="18"/>
      <c r="R373" s="18"/>
      <c r="S373" s="22"/>
    </row>
    <row r="374" spans="1:19" x14ac:dyDescent="0.3">
      <c r="A374" s="17"/>
      <c r="B374" s="18"/>
      <c r="C374" s="21" t="str">
        <f>IFERROR(VLOOKUP($B374,Vendor_Inventory!$A:$N,2,FALSE),"")</f>
        <v/>
      </c>
      <c r="D374" s="17" t="str">
        <f>IFERROR(VLOOKUP($B374,Criticality!$A:$N,11,FALSE),"")</f>
        <v/>
      </c>
      <c r="E374" s="16"/>
      <c r="F374" s="22"/>
      <c r="G374" s="18"/>
      <c r="H374" s="18"/>
      <c r="I374" s="17" t="str">
        <f t="shared" si="15"/>
        <v/>
      </c>
      <c r="J374" s="22"/>
      <c r="K374" s="18"/>
      <c r="L374" s="18"/>
      <c r="M374" s="18"/>
      <c r="N374" s="17" t="str">
        <f t="shared" si="16"/>
        <v/>
      </c>
      <c r="O374" s="17" t="str">
        <f t="shared" si="17"/>
        <v/>
      </c>
      <c r="P374" s="16"/>
      <c r="Q374" s="18"/>
      <c r="R374" s="18"/>
      <c r="S374" s="22"/>
    </row>
    <row r="375" spans="1:19" x14ac:dyDescent="0.3">
      <c r="A375" s="17"/>
      <c r="B375" s="18"/>
      <c r="C375" s="21" t="str">
        <f>IFERROR(VLOOKUP($B375,Vendor_Inventory!$A:$N,2,FALSE),"")</f>
        <v/>
      </c>
      <c r="D375" s="17" t="str">
        <f>IFERROR(VLOOKUP($B375,Criticality!$A:$N,11,FALSE),"")</f>
        <v/>
      </c>
      <c r="E375" s="16"/>
      <c r="F375" s="22"/>
      <c r="G375" s="18"/>
      <c r="H375" s="18"/>
      <c r="I375" s="17" t="str">
        <f t="shared" si="15"/>
        <v/>
      </c>
      <c r="J375" s="22"/>
      <c r="K375" s="18"/>
      <c r="L375" s="18"/>
      <c r="M375" s="18"/>
      <c r="N375" s="17" t="str">
        <f t="shared" si="16"/>
        <v/>
      </c>
      <c r="O375" s="17" t="str">
        <f t="shared" si="17"/>
        <v/>
      </c>
      <c r="P375" s="16"/>
      <c r="Q375" s="18"/>
      <c r="R375" s="18"/>
      <c r="S375" s="22"/>
    </row>
    <row r="376" spans="1:19" x14ac:dyDescent="0.3">
      <c r="A376" s="17"/>
      <c r="B376" s="18"/>
      <c r="C376" s="21" t="str">
        <f>IFERROR(VLOOKUP($B376,Vendor_Inventory!$A:$N,2,FALSE),"")</f>
        <v/>
      </c>
      <c r="D376" s="17" t="str">
        <f>IFERROR(VLOOKUP($B376,Criticality!$A:$N,11,FALSE),"")</f>
        <v/>
      </c>
      <c r="E376" s="16"/>
      <c r="F376" s="22"/>
      <c r="G376" s="18"/>
      <c r="H376" s="18"/>
      <c r="I376" s="17" t="str">
        <f t="shared" si="15"/>
        <v/>
      </c>
      <c r="J376" s="22"/>
      <c r="K376" s="18"/>
      <c r="L376" s="18"/>
      <c r="M376" s="18"/>
      <c r="N376" s="17" t="str">
        <f t="shared" si="16"/>
        <v/>
      </c>
      <c r="O376" s="17" t="str">
        <f t="shared" si="17"/>
        <v/>
      </c>
      <c r="P376" s="16"/>
      <c r="Q376" s="18"/>
      <c r="R376" s="18"/>
      <c r="S376" s="22"/>
    </row>
    <row r="377" spans="1:19" x14ac:dyDescent="0.3">
      <c r="A377" s="17"/>
      <c r="B377" s="18"/>
      <c r="C377" s="21" t="str">
        <f>IFERROR(VLOOKUP($B377,Vendor_Inventory!$A:$N,2,FALSE),"")</f>
        <v/>
      </c>
      <c r="D377" s="17" t="str">
        <f>IFERROR(VLOOKUP($B377,Criticality!$A:$N,11,FALSE),"")</f>
        <v/>
      </c>
      <c r="E377" s="16"/>
      <c r="F377" s="22"/>
      <c r="G377" s="18"/>
      <c r="H377" s="18"/>
      <c r="I377" s="17" t="str">
        <f t="shared" si="15"/>
        <v/>
      </c>
      <c r="J377" s="22"/>
      <c r="K377" s="18"/>
      <c r="L377" s="18"/>
      <c r="M377" s="18"/>
      <c r="N377" s="17" t="str">
        <f t="shared" si="16"/>
        <v/>
      </c>
      <c r="O377" s="17" t="str">
        <f t="shared" si="17"/>
        <v/>
      </c>
      <c r="P377" s="16"/>
      <c r="Q377" s="18"/>
      <c r="R377" s="18"/>
      <c r="S377" s="22"/>
    </row>
    <row r="378" spans="1:19" x14ac:dyDescent="0.3">
      <c r="A378" s="17"/>
      <c r="B378" s="18"/>
      <c r="C378" s="21" t="str">
        <f>IFERROR(VLOOKUP($B378,Vendor_Inventory!$A:$N,2,FALSE),"")</f>
        <v/>
      </c>
      <c r="D378" s="17" t="str">
        <f>IFERROR(VLOOKUP($B378,Criticality!$A:$N,11,FALSE),"")</f>
        <v/>
      </c>
      <c r="E378" s="16"/>
      <c r="F378" s="22"/>
      <c r="G378" s="18"/>
      <c r="H378" s="18"/>
      <c r="I378" s="17" t="str">
        <f t="shared" si="15"/>
        <v/>
      </c>
      <c r="J378" s="22"/>
      <c r="K378" s="18"/>
      <c r="L378" s="18"/>
      <c r="M378" s="18"/>
      <c r="N378" s="17" t="str">
        <f t="shared" si="16"/>
        <v/>
      </c>
      <c r="O378" s="17" t="str">
        <f t="shared" si="17"/>
        <v/>
      </c>
      <c r="P378" s="16"/>
      <c r="Q378" s="18"/>
      <c r="R378" s="18"/>
      <c r="S378" s="22"/>
    </row>
    <row r="379" spans="1:19" x14ac:dyDescent="0.3">
      <c r="A379" s="17"/>
      <c r="B379" s="18"/>
      <c r="C379" s="21" t="str">
        <f>IFERROR(VLOOKUP($B379,Vendor_Inventory!$A:$N,2,FALSE),"")</f>
        <v/>
      </c>
      <c r="D379" s="17" t="str">
        <f>IFERROR(VLOOKUP($B379,Criticality!$A:$N,11,FALSE),"")</f>
        <v/>
      </c>
      <c r="E379" s="16"/>
      <c r="F379" s="22"/>
      <c r="G379" s="18"/>
      <c r="H379" s="18"/>
      <c r="I379" s="17" t="str">
        <f t="shared" si="15"/>
        <v/>
      </c>
      <c r="J379" s="22"/>
      <c r="K379" s="18"/>
      <c r="L379" s="18"/>
      <c r="M379" s="18"/>
      <c r="N379" s="17" t="str">
        <f t="shared" si="16"/>
        <v/>
      </c>
      <c r="O379" s="17" t="str">
        <f t="shared" si="17"/>
        <v/>
      </c>
      <c r="P379" s="16"/>
      <c r="Q379" s="18"/>
      <c r="R379" s="18"/>
      <c r="S379" s="22"/>
    </row>
    <row r="380" spans="1:19" x14ac:dyDescent="0.3">
      <c r="A380" s="17"/>
      <c r="B380" s="18"/>
      <c r="C380" s="21" t="str">
        <f>IFERROR(VLOOKUP($B380,Vendor_Inventory!$A:$N,2,FALSE),"")</f>
        <v/>
      </c>
      <c r="D380" s="17" t="str">
        <f>IFERROR(VLOOKUP($B380,Criticality!$A:$N,11,FALSE),"")</f>
        <v/>
      </c>
      <c r="E380" s="16"/>
      <c r="F380" s="22"/>
      <c r="G380" s="18"/>
      <c r="H380" s="18"/>
      <c r="I380" s="17" t="str">
        <f t="shared" si="15"/>
        <v/>
      </c>
      <c r="J380" s="22"/>
      <c r="K380" s="18"/>
      <c r="L380" s="18"/>
      <c r="M380" s="18"/>
      <c r="N380" s="17" t="str">
        <f t="shared" si="16"/>
        <v/>
      </c>
      <c r="O380" s="17" t="str">
        <f t="shared" si="17"/>
        <v/>
      </c>
      <c r="P380" s="16"/>
      <c r="Q380" s="18"/>
      <c r="R380" s="18"/>
      <c r="S380" s="22"/>
    </row>
    <row r="381" spans="1:19" x14ac:dyDescent="0.3">
      <c r="A381" s="17"/>
      <c r="B381" s="18"/>
      <c r="C381" s="21" t="str">
        <f>IFERROR(VLOOKUP($B381,Vendor_Inventory!$A:$N,2,FALSE),"")</f>
        <v/>
      </c>
      <c r="D381" s="17" t="str">
        <f>IFERROR(VLOOKUP($B381,Criticality!$A:$N,11,FALSE),"")</f>
        <v/>
      </c>
      <c r="E381" s="16"/>
      <c r="F381" s="22"/>
      <c r="G381" s="18"/>
      <c r="H381" s="18"/>
      <c r="I381" s="17" t="str">
        <f t="shared" si="15"/>
        <v/>
      </c>
      <c r="J381" s="22"/>
      <c r="K381" s="18"/>
      <c r="L381" s="18"/>
      <c r="M381" s="18"/>
      <c r="N381" s="17" t="str">
        <f t="shared" si="16"/>
        <v/>
      </c>
      <c r="O381" s="17" t="str">
        <f t="shared" si="17"/>
        <v/>
      </c>
      <c r="P381" s="16"/>
      <c r="Q381" s="18"/>
      <c r="R381" s="18"/>
      <c r="S381" s="22"/>
    </row>
    <row r="382" spans="1:19" x14ac:dyDescent="0.3">
      <c r="A382" s="17"/>
      <c r="B382" s="18"/>
      <c r="C382" s="21" t="str">
        <f>IFERROR(VLOOKUP($B382,Vendor_Inventory!$A:$N,2,FALSE),"")</f>
        <v/>
      </c>
      <c r="D382" s="17" t="str">
        <f>IFERROR(VLOOKUP($B382,Criticality!$A:$N,11,FALSE),"")</f>
        <v/>
      </c>
      <c r="E382" s="16"/>
      <c r="F382" s="22"/>
      <c r="G382" s="18"/>
      <c r="H382" s="18"/>
      <c r="I382" s="17" t="str">
        <f t="shared" si="15"/>
        <v/>
      </c>
      <c r="J382" s="22"/>
      <c r="K382" s="18"/>
      <c r="L382" s="18"/>
      <c r="M382" s="18"/>
      <c r="N382" s="17" t="str">
        <f t="shared" si="16"/>
        <v/>
      </c>
      <c r="O382" s="17" t="str">
        <f t="shared" si="17"/>
        <v/>
      </c>
      <c r="P382" s="16"/>
      <c r="Q382" s="18"/>
      <c r="R382" s="18"/>
      <c r="S382" s="22"/>
    </row>
    <row r="383" spans="1:19" x14ac:dyDescent="0.3">
      <c r="A383" s="17"/>
      <c r="B383" s="18"/>
      <c r="C383" s="21" t="str">
        <f>IFERROR(VLOOKUP($B383,Vendor_Inventory!$A:$N,2,FALSE),"")</f>
        <v/>
      </c>
      <c r="D383" s="17" t="str">
        <f>IFERROR(VLOOKUP($B383,Criticality!$A:$N,11,FALSE),"")</f>
        <v/>
      </c>
      <c r="E383" s="16"/>
      <c r="F383" s="22"/>
      <c r="G383" s="18"/>
      <c r="H383" s="18"/>
      <c r="I383" s="17" t="str">
        <f t="shared" si="15"/>
        <v/>
      </c>
      <c r="J383" s="22"/>
      <c r="K383" s="18"/>
      <c r="L383" s="18"/>
      <c r="M383" s="18"/>
      <c r="N383" s="17" t="str">
        <f t="shared" si="16"/>
        <v/>
      </c>
      <c r="O383" s="17" t="str">
        <f t="shared" si="17"/>
        <v/>
      </c>
      <c r="P383" s="16"/>
      <c r="Q383" s="18"/>
      <c r="R383" s="18"/>
      <c r="S383" s="22"/>
    </row>
    <row r="384" spans="1:19" x14ac:dyDescent="0.3">
      <c r="A384" s="17"/>
      <c r="B384" s="18"/>
      <c r="C384" s="21" t="str">
        <f>IFERROR(VLOOKUP($B384,Vendor_Inventory!$A:$N,2,FALSE),"")</f>
        <v/>
      </c>
      <c r="D384" s="17" t="str">
        <f>IFERROR(VLOOKUP($B384,Criticality!$A:$N,11,FALSE),"")</f>
        <v/>
      </c>
      <c r="E384" s="16"/>
      <c r="F384" s="22"/>
      <c r="G384" s="18"/>
      <c r="H384" s="18"/>
      <c r="I384" s="17" t="str">
        <f t="shared" si="15"/>
        <v/>
      </c>
      <c r="J384" s="22"/>
      <c r="K384" s="18"/>
      <c r="L384" s="18"/>
      <c r="M384" s="18"/>
      <c r="N384" s="17" t="str">
        <f t="shared" si="16"/>
        <v/>
      </c>
      <c r="O384" s="17" t="str">
        <f t="shared" si="17"/>
        <v/>
      </c>
      <c r="P384" s="16"/>
      <c r="Q384" s="18"/>
      <c r="R384" s="18"/>
      <c r="S384" s="22"/>
    </row>
    <row r="385" spans="1:19" x14ac:dyDescent="0.3">
      <c r="A385" s="17"/>
      <c r="B385" s="18"/>
      <c r="C385" s="21" t="str">
        <f>IFERROR(VLOOKUP($B385,Vendor_Inventory!$A:$N,2,FALSE),"")</f>
        <v/>
      </c>
      <c r="D385" s="17" t="str">
        <f>IFERROR(VLOOKUP($B385,Criticality!$A:$N,11,FALSE),"")</f>
        <v/>
      </c>
      <c r="E385" s="16"/>
      <c r="F385" s="22"/>
      <c r="G385" s="18"/>
      <c r="H385" s="18"/>
      <c r="I385" s="17" t="str">
        <f t="shared" si="15"/>
        <v/>
      </c>
      <c r="J385" s="22"/>
      <c r="K385" s="18"/>
      <c r="L385" s="18"/>
      <c r="M385" s="18"/>
      <c r="N385" s="17" t="str">
        <f t="shared" si="16"/>
        <v/>
      </c>
      <c r="O385" s="17" t="str">
        <f t="shared" si="17"/>
        <v/>
      </c>
      <c r="P385" s="16"/>
      <c r="Q385" s="18"/>
      <c r="R385" s="18"/>
      <c r="S385" s="22"/>
    </row>
    <row r="386" spans="1:19" x14ac:dyDescent="0.3">
      <c r="A386" s="17"/>
      <c r="B386" s="18"/>
      <c r="C386" s="21" t="str">
        <f>IFERROR(VLOOKUP($B386,Vendor_Inventory!$A:$N,2,FALSE),"")</f>
        <v/>
      </c>
      <c r="D386" s="17" t="str">
        <f>IFERROR(VLOOKUP($B386,Criticality!$A:$N,11,FALSE),"")</f>
        <v/>
      </c>
      <c r="E386" s="16"/>
      <c r="F386" s="22"/>
      <c r="G386" s="18"/>
      <c r="H386" s="18"/>
      <c r="I386" s="17" t="str">
        <f t="shared" si="15"/>
        <v/>
      </c>
      <c r="J386" s="22"/>
      <c r="K386" s="18"/>
      <c r="L386" s="18"/>
      <c r="M386" s="18"/>
      <c r="N386" s="17" t="str">
        <f t="shared" si="16"/>
        <v/>
      </c>
      <c r="O386" s="17" t="str">
        <f t="shared" si="17"/>
        <v/>
      </c>
      <c r="P386" s="16"/>
      <c r="Q386" s="18"/>
      <c r="R386" s="18"/>
      <c r="S386" s="22"/>
    </row>
    <row r="387" spans="1:19" x14ac:dyDescent="0.3">
      <c r="A387" s="17"/>
      <c r="B387" s="18"/>
      <c r="C387" s="21" t="str">
        <f>IFERROR(VLOOKUP($B387,Vendor_Inventory!$A:$N,2,FALSE),"")</f>
        <v/>
      </c>
      <c r="D387" s="17" t="str">
        <f>IFERROR(VLOOKUP($B387,Criticality!$A:$N,11,FALSE),"")</f>
        <v/>
      </c>
      <c r="E387" s="16"/>
      <c r="F387" s="22"/>
      <c r="G387" s="18"/>
      <c r="H387" s="18"/>
      <c r="I387" s="17" t="str">
        <f t="shared" si="15"/>
        <v/>
      </c>
      <c r="J387" s="22"/>
      <c r="K387" s="18"/>
      <c r="L387" s="18"/>
      <c r="M387" s="18"/>
      <c r="N387" s="17" t="str">
        <f t="shared" si="16"/>
        <v/>
      </c>
      <c r="O387" s="17" t="str">
        <f t="shared" si="17"/>
        <v/>
      </c>
      <c r="P387" s="16"/>
      <c r="Q387" s="18"/>
      <c r="R387" s="18"/>
      <c r="S387" s="22"/>
    </row>
    <row r="388" spans="1:19" x14ac:dyDescent="0.3">
      <c r="A388" s="17"/>
      <c r="B388" s="18"/>
      <c r="C388" s="21" t="str">
        <f>IFERROR(VLOOKUP($B388,Vendor_Inventory!$A:$N,2,FALSE),"")</f>
        <v/>
      </c>
      <c r="D388" s="17" t="str">
        <f>IFERROR(VLOOKUP($B388,Criticality!$A:$N,11,FALSE),"")</f>
        <v/>
      </c>
      <c r="E388" s="16"/>
      <c r="F388" s="22"/>
      <c r="G388" s="18"/>
      <c r="H388" s="18"/>
      <c r="I388" s="17" t="str">
        <f t="shared" si="15"/>
        <v/>
      </c>
      <c r="J388" s="22"/>
      <c r="K388" s="18"/>
      <c r="L388" s="18"/>
      <c r="M388" s="18"/>
      <c r="N388" s="17" t="str">
        <f t="shared" si="16"/>
        <v/>
      </c>
      <c r="O388" s="17" t="str">
        <f t="shared" si="17"/>
        <v/>
      </c>
      <c r="P388" s="16"/>
      <c r="Q388" s="18"/>
      <c r="R388" s="18"/>
      <c r="S388" s="22"/>
    </row>
    <row r="389" spans="1:19" x14ac:dyDescent="0.3">
      <c r="A389" s="17"/>
      <c r="B389" s="18"/>
      <c r="C389" s="21" t="str">
        <f>IFERROR(VLOOKUP($B389,Vendor_Inventory!$A:$N,2,FALSE),"")</f>
        <v/>
      </c>
      <c r="D389" s="17" t="str">
        <f>IFERROR(VLOOKUP($B389,Criticality!$A:$N,11,FALSE),"")</f>
        <v/>
      </c>
      <c r="E389" s="16"/>
      <c r="F389" s="22"/>
      <c r="G389" s="18"/>
      <c r="H389" s="18"/>
      <c r="I389" s="17" t="str">
        <f t="shared" si="15"/>
        <v/>
      </c>
      <c r="J389" s="22"/>
      <c r="K389" s="18"/>
      <c r="L389" s="18"/>
      <c r="M389" s="18"/>
      <c r="N389" s="17" t="str">
        <f t="shared" si="16"/>
        <v/>
      </c>
      <c r="O389" s="17" t="str">
        <f t="shared" si="17"/>
        <v/>
      </c>
      <c r="P389" s="16"/>
      <c r="Q389" s="18"/>
      <c r="R389" s="18"/>
      <c r="S389" s="22"/>
    </row>
    <row r="390" spans="1:19" x14ac:dyDescent="0.3">
      <c r="A390" s="17"/>
      <c r="B390" s="18"/>
      <c r="C390" s="21" t="str">
        <f>IFERROR(VLOOKUP($B390,Vendor_Inventory!$A:$N,2,FALSE),"")</f>
        <v/>
      </c>
      <c r="D390" s="17" t="str">
        <f>IFERROR(VLOOKUP($B390,Criticality!$A:$N,11,FALSE),"")</f>
        <v/>
      </c>
      <c r="E390" s="16"/>
      <c r="F390" s="22"/>
      <c r="G390" s="18"/>
      <c r="H390" s="18"/>
      <c r="I390" s="17" t="str">
        <f t="shared" si="15"/>
        <v/>
      </c>
      <c r="J390" s="22"/>
      <c r="K390" s="18"/>
      <c r="L390" s="18"/>
      <c r="M390" s="18"/>
      <c r="N390" s="17" t="str">
        <f t="shared" si="16"/>
        <v/>
      </c>
      <c r="O390" s="17" t="str">
        <f t="shared" si="17"/>
        <v/>
      </c>
      <c r="P390" s="16"/>
      <c r="Q390" s="18"/>
      <c r="R390" s="18"/>
      <c r="S390" s="22"/>
    </row>
    <row r="391" spans="1:19" x14ac:dyDescent="0.3">
      <c r="A391" s="17"/>
      <c r="B391" s="18"/>
      <c r="C391" s="21" t="str">
        <f>IFERROR(VLOOKUP($B391,Vendor_Inventory!$A:$N,2,FALSE),"")</f>
        <v/>
      </c>
      <c r="D391" s="17" t="str">
        <f>IFERROR(VLOOKUP($B391,Criticality!$A:$N,11,FALSE),"")</f>
        <v/>
      </c>
      <c r="E391" s="16"/>
      <c r="F391" s="22"/>
      <c r="G391" s="18"/>
      <c r="H391" s="18"/>
      <c r="I391" s="17" t="str">
        <f t="shared" si="15"/>
        <v/>
      </c>
      <c r="J391" s="22"/>
      <c r="K391" s="18"/>
      <c r="L391" s="18"/>
      <c r="M391" s="18"/>
      <c r="N391" s="17" t="str">
        <f t="shared" si="16"/>
        <v/>
      </c>
      <c r="O391" s="17" t="str">
        <f t="shared" si="17"/>
        <v/>
      </c>
      <c r="P391" s="16"/>
      <c r="Q391" s="18"/>
      <c r="R391" s="18"/>
      <c r="S391" s="22"/>
    </row>
    <row r="392" spans="1:19" x14ac:dyDescent="0.3">
      <c r="A392" s="17"/>
      <c r="B392" s="18"/>
      <c r="C392" s="21" t="str">
        <f>IFERROR(VLOOKUP($B392,Vendor_Inventory!$A:$N,2,FALSE),"")</f>
        <v/>
      </c>
      <c r="D392" s="17" t="str">
        <f>IFERROR(VLOOKUP($B392,Criticality!$A:$N,11,FALSE),"")</f>
        <v/>
      </c>
      <c r="E392" s="16"/>
      <c r="F392" s="22"/>
      <c r="G392" s="18"/>
      <c r="H392" s="18"/>
      <c r="I392" s="17" t="str">
        <f t="shared" ref="I392:I407" si="18">IF(OR($G392="", $H392=""),"", $G392*$H392)</f>
        <v/>
      </c>
      <c r="J392" s="22"/>
      <c r="K392" s="18"/>
      <c r="L392" s="18"/>
      <c r="M392" s="18"/>
      <c r="N392" s="17" t="str">
        <f t="shared" ref="N392:N407" si="19">IF(OR($L392="", $M392=""),"", $L392*$M392)</f>
        <v/>
      </c>
      <c r="O392" s="17" t="str">
        <f t="shared" ref="O392:O407" si="20">IF($N392="","",IF($N392&gt;=16,"High",IF($N392&gt;=9,"Medium","Low")))</f>
        <v/>
      </c>
      <c r="P392" s="16"/>
      <c r="Q392" s="18"/>
      <c r="R392" s="18"/>
      <c r="S392" s="22"/>
    </row>
    <row r="393" spans="1:19" x14ac:dyDescent="0.3">
      <c r="A393" s="17"/>
      <c r="B393" s="18"/>
      <c r="C393" s="21" t="str">
        <f>IFERROR(VLOOKUP($B393,Vendor_Inventory!$A:$N,2,FALSE),"")</f>
        <v/>
      </c>
      <c r="D393" s="17" t="str">
        <f>IFERROR(VLOOKUP($B393,Criticality!$A:$N,11,FALSE),"")</f>
        <v/>
      </c>
      <c r="E393" s="16"/>
      <c r="F393" s="22"/>
      <c r="G393" s="18"/>
      <c r="H393" s="18"/>
      <c r="I393" s="17" t="str">
        <f t="shared" si="18"/>
        <v/>
      </c>
      <c r="J393" s="22"/>
      <c r="K393" s="18"/>
      <c r="L393" s="18"/>
      <c r="M393" s="18"/>
      <c r="N393" s="17" t="str">
        <f t="shared" si="19"/>
        <v/>
      </c>
      <c r="O393" s="17" t="str">
        <f t="shared" si="20"/>
        <v/>
      </c>
      <c r="P393" s="16"/>
      <c r="Q393" s="18"/>
      <c r="R393" s="18"/>
      <c r="S393" s="22"/>
    </row>
    <row r="394" spans="1:19" x14ac:dyDescent="0.3">
      <c r="A394" s="17"/>
      <c r="B394" s="18"/>
      <c r="C394" s="21" t="str">
        <f>IFERROR(VLOOKUP($B394,Vendor_Inventory!$A:$N,2,FALSE),"")</f>
        <v/>
      </c>
      <c r="D394" s="17" t="str">
        <f>IFERROR(VLOOKUP($B394,Criticality!$A:$N,11,FALSE),"")</f>
        <v/>
      </c>
      <c r="E394" s="16"/>
      <c r="F394" s="22"/>
      <c r="G394" s="18"/>
      <c r="H394" s="18"/>
      <c r="I394" s="17" t="str">
        <f t="shared" si="18"/>
        <v/>
      </c>
      <c r="J394" s="22"/>
      <c r="K394" s="18"/>
      <c r="L394" s="18"/>
      <c r="M394" s="18"/>
      <c r="N394" s="17" t="str">
        <f t="shared" si="19"/>
        <v/>
      </c>
      <c r="O394" s="17" t="str">
        <f t="shared" si="20"/>
        <v/>
      </c>
      <c r="P394" s="16"/>
      <c r="Q394" s="18"/>
      <c r="R394" s="18"/>
      <c r="S394" s="22"/>
    </row>
    <row r="395" spans="1:19" x14ac:dyDescent="0.3">
      <c r="A395" s="17"/>
      <c r="B395" s="18"/>
      <c r="C395" s="21" t="str">
        <f>IFERROR(VLOOKUP($B395,Vendor_Inventory!$A:$N,2,FALSE),"")</f>
        <v/>
      </c>
      <c r="D395" s="17" t="str">
        <f>IFERROR(VLOOKUP($B395,Criticality!$A:$N,11,FALSE),"")</f>
        <v/>
      </c>
      <c r="E395" s="16"/>
      <c r="F395" s="22"/>
      <c r="G395" s="18"/>
      <c r="H395" s="18"/>
      <c r="I395" s="17" t="str">
        <f t="shared" si="18"/>
        <v/>
      </c>
      <c r="J395" s="22"/>
      <c r="K395" s="18"/>
      <c r="L395" s="18"/>
      <c r="M395" s="18"/>
      <c r="N395" s="17" t="str">
        <f t="shared" si="19"/>
        <v/>
      </c>
      <c r="O395" s="17" t="str">
        <f t="shared" si="20"/>
        <v/>
      </c>
      <c r="P395" s="16"/>
      <c r="Q395" s="18"/>
      <c r="R395" s="18"/>
      <c r="S395" s="22"/>
    </row>
    <row r="396" spans="1:19" x14ac:dyDescent="0.3">
      <c r="A396" s="17"/>
      <c r="B396" s="18"/>
      <c r="C396" s="21" t="str">
        <f>IFERROR(VLOOKUP($B396,Vendor_Inventory!$A:$N,2,FALSE),"")</f>
        <v/>
      </c>
      <c r="D396" s="17" t="str">
        <f>IFERROR(VLOOKUP($B396,Criticality!$A:$N,11,FALSE),"")</f>
        <v/>
      </c>
      <c r="E396" s="16"/>
      <c r="F396" s="22"/>
      <c r="G396" s="18"/>
      <c r="H396" s="18"/>
      <c r="I396" s="17" t="str">
        <f t="shared" si="18"/>
        <v/>
      </c>
      <c r="J396" s="22"/>
      <c r="K396" s="18"/>
      <c r="L396" s="18"/>
      <c r="M396" s="18"/>
      <c r="N396" s="17" t="str">
        <f t="shared" si="19"/>
        <v/>
      </c>
      <c r="O396" s="17" t="str">
        <f t="shared" si="20"/>
        <v/>
      </c>
      <c r="P396" s="16"/>
      <c r="Q396" s="18"/>
      <c r="R396" s="18"/>
      <c r="S396" s="22"/>
    </row>
    <row r="397" spans="1:19" x14ac:dyDescent="0.3">
      <c r="A397" s="17"/>
      <c r="B397" s="18"/>
      <c r="C397" s="21" t="str">
        <f>IFERROR(VLOOKUP($B397,Vendor_Inventory!$A:$N,2,FALSE),"")</f>
        <v/>
      </c>
      <c r="D397" s="17" t="str">
        <f>IFERROR(VLOOKUP($B397,Criticality!$A:$N,11,FALSE),"")</f>
        <v/>
      </c>
      <c r="E397" s="16"/>
      <c r="F397" s="22"/>
      <c r="G397" s="18"/>
      <c r="H397" s="18"/>
      <c r="I397" s="17" t="str">
        <f t="shared" si="18"/>
        <v/>
      </c>
      <c r="J397" s="22"/>
      <c r="K397" s="18"/>
      <c r="L397" s="18"/>
      <c r="M397" s="18"/>
      <c r="N397" s="17" t="str">
        <f t="shared" si="19"/>
        <v/>
      </c>
      <c r="O397" s="17" t="str">
        <f t="shared" si="20"/>
        <v/>
      </c>
      <c r="P397" s="16"/>
      <c r="Q397" s="18"/>
      <c r="R397" s="18"/>
      <c r="S397" s="22"/>
    </row>
    <row r="398" spans="1:19" x14ac:dyDescent="0.3">
      <c r="A398" s="17"/>
      <c r="B398" s="18"/>
      <c r="C398" s="21" t="str">
        <f>IFERROR(VLOOKUP($B398,Vendor_Inventory!$A:$N,2,FALSE),"")</f>
        <v/>
      </c>
      <c r="D398" s="17" t="str">
        <f>IFERROR(VLOOKUP($B398,Criticality!$A:$N,11,FALSE),"")</f>
        <v/>
      </c>
      <c r="E398" s="16"/>
      <c r="F398" s="22"/>
      <c r="G398" s="18"/>
      <c r="H398" s="18"/>
      <c r="I398" s="17" t="str">
        <f t="shared" si="18"/>
        <v/>
      </c>
      <c r="J398" s="22"/>
      <c r="K398" s="18"/>
      <c r="L398" s="18"/>
      <c r="M398" s="18"/>
      <c r="N398" s="17" t="str">
        <f t="shared" si="19"/>
        <v/>
      </c>
      <c r="O398" s="17" t="str">
        <f t="shared" si="20"/>
        <v/>
      </c>
      <c r="P398" s="16"/>
      <c r="Q398" s="18"/>
      <c r="R398" s="18"/>
      <c r="S398" s="22"/>
    </row>
    <row r="399" spans="1:19" x14ac:dyDescent="0.3">
      <c r="A399" s="17"/>
      <c r="B399" s="18"/>
      <c r="C399" s="21" t="str">
        <f>IFERROR(VLOOKUP($B399,Vendor_Inventory!$A:$N,2,FALSE),"")</f>
        <v/>
      </c>
      <c r="D399" s="17" t="str">
        <f>IFERROR(VLOOKUP($B399,Criticality!$A:$N,11,FALSE),"")</f>
        <v/>
      </c>
      <c r="E399" s="16"/>
      <c r="F399" s="22"/>
      <c r="G399" s="18"/>
      <c r="H399" s="18"/>
      <c r="I399" s="17" t="str">
        <f t="shared" si="18"/>
        <v/>
      </c>
      <c r="J399" s="22"/>
      <c r="K399" s="18"/>
      <c r="L399" s="18"/>
      <c r="M399" s="18"/>
      <c r="N399" s="17" t="str">
        <f t="shared" si="19"/>
        <v/>
      </c>
      <c r="O399" s="17" t="str">
        <f t="shared" si="20"/>
        <v/>
      </c>
      <c r="P399" s="16"/>
      <c r="Q399" s="18"/>
      <c r="R399" s="18"/>
      <c r="S399" s="22"/>
    </row>
    <row r="400" spans="1:19" x14ac:dyDescent="0.3">
      <c r="A400" s="17"/>
      <c r="B400" s="18"/>
      <c r="C400" s="21" t="str">
        <f>IFERROR(VLOOKUP($B400,Vendor_Inventory!$A:$N,2,FALSE),"")</f>
        <v/>
      </c>
      <c r="D400" s="17" t="str">
        <f>IFERROR(VLOOKUP($B400,Criticality!$A:$N,11,FALSE),"")</f>
        <v/>
      </c>
      <c r="E400" s="16"/>
      <c r="F400" s="22"/>
      <c r="G400" s="18"/>
      <c r="H400" s="18"/>
      <c r="I400" s="17" t="str">
        <f t="shared" si="18"/>
        <v/>
      </c>
      <c r="J400" s="22"/>
      <c r="K400" s="18"/>
      <c r="L400" s="18"/>
      <c r="M400" s="18"/>
      <c r="N400" s="17" t="str">
        <f t="shared" si="19"/>
        <v/>
      </c>
      <c r="O400" s="17" t="str">
        <f t="shared" si="20"/>
        <v/>
      </c>
      <c r="P400" s="16"/>
      <c r="Q400" s="18"/>
      <c r="R400" s="18"/>
      <c r="S400" s="22"/>
    </row>
    <row r="401" spans="1:19" x14ac:dyDescent="0.3">
      <c r="A401" s="17"/>
      <c r="B401" s="18"/>
      <c r="C401" s="21" t="str">
        <f>IFERROR(VLOOKUP($B401,Vendor_Inventory!$A:$N,2,FALSE),"")</f>
        <v/>
      </c>
      <c r="D401" s="17" t="str">
        <f>IFERROR(VLOOKUP($B401,Criticality!$A:$N,11,FALSE),"")</f>
        <v/>
      </c>
      <c r="E401" s="16"/>
      <c r="F401" s="22"/>
      <c r="G401" s="18"/>
      <c r="H401" s="18"/>
      <c r="I401" s="17" t="str">
        <f t="shared" si="18"/>
        <v/>
      </c>
      <c r="J401" s="22"/>
      <c r="K401" s="18"/>
      <c r="L401" s="18"/>
      <c r="M401" s="18"/>
      <c r="N401" s="17" t="str">
        <f t="shared" si="19"/>
        <v/>
      </c>
      <c r="O401" s="17" t="str">
        <f t="shared" si="20"/>
        <v/>
      </c>
      <c r="P401" s="16"/>
      <c r="Q401" s="18"/>
      <c r="R401" s="18"/>
      <c r="S401" s="22"/>
    </row>
    <row r="402" spans="1:19" x14ac:dyDescent="0.3">
      <c r="A402" s="17"/>
      <c r="B402" s="18"/>
      <c r="C402" s="21" t="str">
        <f>IFERROR(VLOOKUP($B402,Vendor_Inventory!$A:$N,2,FALSE),"")</f>
        <v/>
      </c>
      <c r="D402" s="17" t="str">
        <f>IFERROR(VLOOKUP($B402,Criticality!$A:$N,11,FALSE),"")</f>
        <v/>
      </c>
      <c r="E402" s="16"/>
      <c r="F402" s="22"/>
      <c r="G402" s="18"/>
      <c r="H402" s="18"/>
      <c r="I402" s="17" t="str">
        <f t="shared" si="18"/>
        <v/>
      </c>
      <c r="J402" s="22"/>
      <c r="K402" s="18"/>
      <c r="L402" s="18"/>
      <c r="M402" s="18"/>
      <c r="N402" s="17" t="str">
        <f t="shared" si="19"/>
        <v/>
      </c>
      <c r="O402" s="17" t="str">
        <f t="shared" si="20"/>
        <v/>
      </c>
      <c r="P402" s="16"/>
      <c r="Q402" s="18"/>
      <c r="R402" s="18"/>
      <c r="S402" s="22"/>
    </row>
    <row r="403" spans="1:19" x14ac:dyDescent="0.3">
      <c r="A403" s="17"/>
      <c r="B403" s="18"/>
      <c r="C403" s="21" t="str">
        <f>IFERROR(VLOOKUP($B403,Vendor_Inventory!$A:$N,2,FALSE),"")</f>
        <v/>
      </c>
      <c r="D403" s="17" t="str">
        <f>IFERROR(VLOOKUP($B403,Criticality!$A:$N,11,FALSE),"")</f>
        <v/>
      </c>
      <c r="E403" s="16"/>
      <c r="F403" s="22"/>
      <c r="G403" s="18"/>
      <c r="H403" s="18"/>
      <c r="I403" s="17" t="str">
        <f t="shared" si="18"/>
        <v/>
      </c>
      <c r="J403" s="22"/>
      <c r="K403" s="18"/>
      <c r="L403" s="18"/>
      <c r="M403" s="18"/>
      <c r="N403" s="17" t="str">
        <f t="shared" si="19"/>
        <v/>
      </c>
      <c r="O403" s="17" t="str">
        <f t="shared" si="20"/>
        <v/>
      </c>
      <c r="P403" s="16"/>
      <c r="Q403" s="18"/>
      <c r="R403" s="18"/>
      <c r="S403" s="22"/>
    </row>
    <row r="404" spans="1:19" x14ac:dyDescent="0.3">
      <c r="A404" s="17"/>
      <c r="B404" s="18"/>
      <c r="C404" s="21" t="str">
        <f>IFERROR(VLOOKUP($B404,Vendor_Inventory!$A:$N,2,FALSE),"")</f>
        <v/>
      </c>
      <c r="D404" s="17" t="str">
        <f>IFERROR(VLOOKUP($B404,Criticality!$A:$N,11,FALSE),"")</f>
        <v/>
      </c>
      <c r="E404" s="16"/>
      <c r="F404" s="22"/>
      <c r="G404" s="18"/>
      <c r="H404" s="18"/>
      <c r="I404" s="17" t="str">
        <f t="shared" si="18"/>
        <v/>
      </c>
      <c r="J404" s="22"/>
      <c r="K404" s="18"/>
      <c r="L404" s="18"/>
      <c r="M404" s="18"/>
      <c r="N404" s="17" t="str">
        <f t="shared" si="19"/>
        <v/>
      </c>
      <c r="O404" s="17" t="str">
        <f t="shared" si="20"/>
        <v/>
      </c>
      <c r="P404" s="16"/>
      <c r="Q404" s="18"/>
      <c r="R404" s="18"/>
      <c r="S404" s="22"/>
    </row>
    <row r="405" spans="1:19" x14ac:dyDescent="0.3">
      <c r="A405" s="17"/>
      <c r="B405" s="18"/>
      <c r="C405" s="21" t="str">
        <f>IFERROR(VLOOKUP($B405,Vendor_Inventory!$A:$N,2,FALSE),"")</f>
        <v/>
      </c>
      <c r="D405" s="17" t="str">
        <f>IFERROR(VLOOKUP($B405,Criticality!$A:$N,11,FALSE),"")</f>
        <v/>
      </c>
      <c r="E405" s="16"/>
      <c r="F405" s="22"/>
      <c r="G405" s="18"/>
      <c r="H405" s="18"/>
      <c r="I405" s="17" t="str">
        <f t="shared" si="18"/>
        <v/>
      </c>
      <c r="J405" s="22"/>
      <c r="K405" s="18"/>
      <c r="L405" s="18"/>
      <c r="M405" s="18"/>
      <c r="N405" s="17" t="str">
        <f t="shared" si="19"/>
        <v/>
      </c>
      <c r="O405" s="17" t="str">
        <f t="shared" si="20"/>
        <v/>
      </c>
      <c r="P405" s="16"/>
      <c r="Q405" s="18"/>
      <c r="R405" s="18"/>
      <c r="S405" s="22"/>
    </row>
    <row r="406" spans="1:19" x14ac:dyDescent="0.3">
      <c r="A406" s="17"/>
      <c r="B406" s="18"/>
      <c r="C406" s="21" t="str">
        <f>IFERROR(VLOOKUP($B406,Vendor_Inventory!$A:$N,2,FALSE),"")</f>
        <v/>
      </c>
      <c r="D406" s="17" t="str">
        <f>IFERROR(VLOOKUP($B406,Criticality!$A:$N,11,FALSE),"")</f>
        <v/>
      </c>
      <c r="E406" s="16"/>
      <c r="F406" s="22"/>
      <c r="G406" s="18"/>
      <c r="H406" s="18"/>
      <c r="I406" s="17" t="str">
        <f t="shared" si="18"/>
        <v/>
      </c>
      <c r="J406" s="22"/>
      <c r="K406" s="18"/>
      <c r="L406" s="18"/>
      <c r="M406" s="18"/>
      <c r="N406" s="17" t="str">
        <f t="shared" si="19"/>
        <v/>
      </c>
      <c r="O406" s="17" t="str">
        <f t="shared" si="20"/>
        <v/>
      </c>
      <c r="P406" s="16"/>
      <c r="Q406" s="18"/>
      <c r="R406" s="18"/>
      <c r="S406" s="22"/>
    </row>
    <row r="407" spans="1:19" x14ac:dyDescent="0.3">
      <c r="A407" s="17"/>
      <c r="B407" s="18"/>
      <c r="C407" s="21" t="str">
        <f>IFERROR(VLOOKUP($B407,Vendor_Inventory!$A:$N,2,FALSE),"")</f>
        <v/>
      </c>
      <c r="D407" s="17" t="str">
        <f>IFERROR(VLOOKUP($B407,Criticality!$A:$N,11,FALSE),"")</f>
        <v/>
      </c>
      <c r="E407" s="16"/>
      <c r="F407" s="22"/>
      <c r="G407" s="18"/>
      <c r="H407" s="18"/>
      <c r="I407" s="17" t="str">
        <f t="shared" si="18"/>
        <v/>
      </c>
      <c r="J407" s="22"/>
      <c r="K407" s="18"/>
      <c r="L407" s="18"/>
      <c r="M407" s="18"/>
      <c r="N407" s="17" t="str">
        <f t="shared" si="19"/>
        <v/>
      </c>
      <c r="O407" s="17" t="str">
        <f t="shared" si="20"/>
        <v/>
      </c>
      <c r="P407" s="16"/>
      <c r="Q407" s="18"/>
      <c r="R407" s="18"/>
      <c r="S407" s="22"/>
    </row>
  </sheetData>
  <autoFilter ref="A7:S407" xr:uid="{00000000-0009-0000-0000-000004000000}"/>
  <pageMargins left="0.75" right="0.75" top="1" bottom="1" header="0.5" footer="0.5"/>
  <ignoredErrors>
    <ignoredError sqref="G8:H17 M17 K8:M16 K17:L17" numberStoredAsText="1"/>
  </ignoredErrors>
  <drawing r:id="rId1"/>
  <extLst>
    <ext xmlns:x14="http://schemas.microsoft.com/office/spreadsheetml/2009/9/main" uri="{CCE6A557-97BC-4b89-ADB6-D9C93CAAB3DF}">
      <x14:dataValidations xmlns:xm="http://schemas.microsoft.com/office/excel/2006/main" count="4">
        <x14:dataValidation type="list" allowBlank="1" xr:uid="{00000000-0002-0000-0400-000000000000}">
          <x14:formula1>
            <xm:f>Vendor_Inventory!$A$8:$A$207</xm:f>
          </x14:formula1>
          <xm:sqref>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xm:sqref>
        </x14:dataValidation>
        <x14:dataValidation type="list" allowBlank="1" xr:uid="{00000000-0002-0000-0400-000001000000}">
          <x14:formula1>
            <xm:f>Lists!$F$2:$F$6</xm:f>
          </x14:formula1>
          <xm:sqref>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xm:sqref>
        </x14:dataValidation>
        <x14:dataValidation type="list" allowBlank="1" xr:uid="{00000000-0002-0000-0400-000002000000}">
          <x14:formula1>
            <xm:f>Lists!$G$2:$G$6</xm:f>
          </x14:formula1>
          <xm:sqref>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M407</xm:sqref>
        </x14:dataValidation>
        <x14:dataValidation type="list" allowBlank="1" xr:uid="{00000000-0002-0000-0400-000003000000}">
          <x14:formula1>
            <xm:f>Lists!$I$2:$I$3</xm:f>
          </x14:formula1>
          <xm:sqref>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K307"/>
  <sheetViews>
    <sheetView showGridLines="0" workbookViewId="0">
      <pane ySplit="7" topLeftCell="A8" activePane="bottomLeft" state="frozen"/>
      <selection pane="bottomLeft"/>
    </sheetView>
  </sheetViews>
  <sheetFormatPr defaultRowHeight="14.4" x14ac:dyDescent="0.3"/>
  <cols>
    <col min="1" max="2" width="10" customWidth="1"/>
    <col min="3" max="3" width="26" customWidth="1"/>
    <col min="4" max="4" width="12" customWidth="1"/>
    <col min="5" max="5" width="40" customWidth="1"/>
    <col min="6" max="6" width="34" customWidth="1"/>
    <col min="7" max="7" width="18" customWidth="1"/>
    <col min="8" max="10" width="14" customWidth="1"/>
    <col min="11" max="11" width="20" customWidth="1"/>
  </cols>
  <sheetData>
    <row r="5" spans="1:11" ht="23.4" x14ac:dyDescent="0.45">
      <c r="A5" s="6" t="s">
        <v>342</v>
      </c>
    </row>
    <row r="7" spans="1:11" x14ac:dyDescent="0.3">
      <c r="A7" s="13" t="s">
        <v>343</v>
      </c>
      <c r="B7" s="13" t="s">
        <v>29</v>
      </c>
      <c r="C7" s="13" t="s">
        <v>30</v>
      </c>
      <c r="D7" s="13" t="s">
        <v>344</v>
      </c>
      <c r="E7" s="13" t="s">
        <v>345</v>
      </c>
      <c r="F7" s="13" t="s">
        <v>346</v>
      </c>
      <c r="G7" s="13" t="s">
        <v>347</v>
      </c>
      <c r="H7" s="13" t="s">
        <v>348</v>
      </c>
      <c r="I7" s="13" t="s">
        <v>349</v>
      </c>
      <c r="J7" s="13" t="s">
        <v>350</v>
      </c>
      <c r="K7" s="13" t="s">
        <v>315</v>
      </c>
    </row>
    <row r="8" spans="1:11" ht="28.8" x14ac:dyDescent="0.3">
      <c r="A8" s="17"/>
      <c r="B8" s="18" t="s">
        <v>57</v>
      </c>
      <c r="C8" s="21" t="str">
        <f>IFERROR(VLOOKUP($B8,Vendor_Inventory!$A:$N,2,FALSE),"")</f>
        <v>Cloud Infrastructure Provider</v>
      </c>
      <c r="D8" s="18" t="s">
        <v>351</v>
      </c>
      <c r="E8" s="22" t="s">
        <v>352</v>
      </c>
      <c r="F8" s="22" t="s">
        <v>353</v>
      </c>
      <c r="G8" s="14" t="s">
        <v>65</v>
      </c>
      <c r="H8" s="19" t="s">
        <v>354</v>
      </c>
      <c r="I8" s="18" t="s">
        <v>355</v>
      </c>
      <c r="J8" s="19"/>
      <c r="K8" s="22"/>
    </row>
    <row r="9" spans="1:11" ht="28.8" x14ac:dyDescent="0.3">
      <c r="A9" s="17"/>
      <c r="B9" s="18" t="s">
        <v>117</v>
      </c>
      <c r="C9" s="21" t="str">
        <f>IFERROR(VLOOKUP($B9,Vendor_Inventory!$A:$N,2,FALSE),"")</f>
        <v>Payment Processing Vendor</v>
      </c>
      <c r="D9" s="18" t="s">
        <v>356</v>
      </c>
      <c r="E9" s="22" t="s">
        <v>357</v>
      </c>
      <c r="F9" s="22" t="s">
        <v>358</v>
      </c>
      <c r="G9" s="14" t="s">
        <v>104</v>
      </c>
      <c r="H9" s="19" t="s">
        <v>359</v>
      </c>
      <c r="I9" s="18" t="s">
        <v>360</v>
      </c>
      <c r="J9" s="19"/>
      <c r="K9" s="22"/>
    </row>
    <row r="10" spans="1:11" ht="28.8" x14ac:dyDescent="0.3">
      <c r="A10" s="17"/>
      <c r="B10" s="18" t="s">
        <v>92</v>
      </c>
      <c r="C10" s="21" t="str">
        <f>IFERROR(VLOOKUP($B10,Vendor_Inventory!$A:$N,2,FALSE),"")</f>
        <v>Email &amp; Collaboration Platform</v>
      </c>
      <c r="D10" s="18" t="s">
        <v>361</v>
      </c>
      <c r="E10" s="22" t="s">
        <v>362</v>
      </c>
      <c r="F10" s="22" t="s">
        <v>363</v>
      </c>
      <c r="G10" s="14" t="s">
        <v>65</v>
      </c>
      <c r="H10" s="19" t="s">
        <v>364</v>
      </c>
      <c r="I10" s="18" t="s">
        <v>355</v>
      </c>
      <c r="J10" s="19"/>
      <c r="K10" s="22"/>
    </row>
    <row r="11" spans="1:11" x14ac:dyDescent="0.3">
      <c r="A11" s="17"/>
      <c r="B11" s="18"/>
      <c r="C11" s="21" t="str">
        <f>IFERROR(VLOOKUP($B11,Vendor_Inventory!$A:$N,2,FALSE),"")</f>
        <v/>
      </c>
      <c r="D11" s="18"/>
      <c r="E11" s="22"/>
      <c r="F11" s="22"/>
      <c r="G11" s="14"/>
      <c r="H11" s="19"/>
      <c r="I11" s="18"/>
      <c r="J11" s="19"/>
      <c r="K11" s="22"/>
    </row>
    <row r="12" spans="1:11" x14ac:dyDescent="0.3">
      <c r="A12" s="17"/>
      <c r="B12" s="18"/>
      <c r="C12" s="21" t="str">
        <f>IFERROR(VLOOKUP($B12,Vendor_Inventory!$A:$N,2,FALSE),"")</f>
        <v/>
      </c>
      <c r="D12" s="18"/>
      <c r="E12" s="22"/>
      <c r="F12" s="22"/>
      <c r="G12" s="14"/>
      <c r="H12" s="19"/>
      <c r="I12" s="18"/>
      <c r="J12" s="19"/>
      <c r="K12" s="22"/>
    </row>
    <row r="13" spans="1:11" x14ac:dyDescent="0.3">
      <c r="A13" s="17"/>
      <c r="B13" s="18"/>
      <c r="C13" s="21" t="str">
        <f>IFERROR(VLOOKUP($B13,Vendor_Inventory!$A:$N,2,FALSE),"")</f>
        <v/>
      </c>
      <c r="D13" s="18"/>
      <c r="E13" s="22"/>
      <c r="F13" s="22"/>
      <c r="G13" s="14"/>
      <c r="H13" s="19"/>
      <c r="I13" s="18"/>
      <c r="J13" s="19"/>
      <c r="K13" s="22"/>
    </row>
    <row r="14" spans="1:11" x14ac:dyDescent="0.3">
      <c r="A14" s="17"/>
      <c r="B14" s="18"/>
      <c r="C14" s="21" t="str">
        <f>IFERROR(VLOOKUP($B14,Vendor_Inventory!$A:$N,2,FALSE),"")</f>
        <v/>
      </c>
      <c r="D14" s="18"/>
      <c r="E14" s="22"/>
      <c r="F14" s="22"/>
      <c r="G14" s="14"/>
      <c r="H14" s="19"/>
      <c r="I14" s="18"/>
      <c r="J14" s="19"/>
      <c r="K14" s="22"/>
    </row>
    <row r="15" spans="1:11" x14ac:dyDescent="0.3">
      <c r="A15" s="17"/>
      <c r="B15" s="18"/>
      <c r="C15" s="21" t="str">
        <f>IFERROR(VLOOKUP($B15,Vendor_Inventory!$A:$N,2,FALSE),"")</f>
        <v/>
      </c>
      <c r="D15" s="18"/>
      <c r="E15" s="22"/>
      <c r="F15" s="22"/>
      <c r="G15" s="14"/>
      <c r="H15" s="19"/>
      <c r="I15" s="18"/>
      <c r="J15" s="19"/>
      <c r="K15" s="22"/>
    </row>
    <row r="16" spans="1:11" x14ac:dyDescent="0.3">
      <c r="A16" s="17"/>
      <c r="B16" s="18"/>
      <c r="C16" s="21" t="str">
        <f>IFERROR(VLOOKUP($B16,Vendor_Inventory!$A:$N,2,FALSE),"")</f>
        <v/>
      </c>
      <c r="D16" s="18"/>
      <c r="E16" s="22"/>
      <c r="F16" s="22"/>
      <c r="G16" s="14"/>
      <c r="H16" s="19"/>
      <c r="I16" s="18"/>
      <c r="J16" s="19"/>
      <c r="K16" s="22"/>
    </row>
    <row r="17" spans="1:11" x14ac:dyDescent="0.3">
      <c r="A17" s="17"/>
      <c r="B17" s="18"/>
      <c r="C17" s="21" t="str">
        <f>IFERROR(VLOOKUP($B17,Vendor_Inventory!$A:$N,2,FALSE),"")</f>
        <v/>
      </c>
      <c r="D17" s="18"/>
      <c r="E17" s="22"/>
      <c r="F17" s="22"/>
      <c r="G17" s="14"/>
      <c r="H17" s="19"/>
      <c r="I17" s="18"/>
      <c r="J17" s="19"/>
      <c r="K17" s="22"/>
    </row>
    <row r="18" spans="1:11" x14ac:dyDescent="0.3">
      <c r="A18" s="17"/>
      <c r="B18" s="18"/>
      <c r="C18" s="21" t="str">
        <f>IFERROR(VLOOKUP($B18,Vendor_Inventory!$A:$N,2,FALSE),"")</f>
        <v/>
      </c>
      <c r="D18" s="18"/>
      <c r="E18" s="22"/>
      <c r="F18" s="22"/>
      <c r="G18" s="14"/>
      <c r="H18" s="19"/>
      <c r="I18" s="18"/>
      <c r="J18" s="19"/>
      <c r="K18" s="22"/>
    </row>
    <row r="19" spans="1:11" x14ac:dyDescent="0.3">
      <c r="A19" s="17"/>
      <c r="B19" s="18"/>
      <c r="C19" s="21" t="str">
        <f>IFERROR(VLOOKUP($B19,Vendor_Inventory!$A:$N,2,FALSE),"")</f>
        <v/>
      </c>
      <c r="D19" s="18"/>
      <c r="E19" s="22"/>
      <c r="F19" s="22"/>
      <c r="G19" s="14"/>
      <c r="H19" s="19"/>
      <c r="I19" s="18"/>
      <c r="J19" s="19"/>
      <c r="K19" s="22"/>
    </row>
    <row r="20" spans="1:11" x14ac:dyDescent="0.3">
      <c r="A20" s="17"/>
      <c r="B20" s="18"/>
      <c r="C20" s="21" t="str">
        <f>IFERROR(VLOOKUP($B20,Vendor_Inventory!$A:$N,2,FALSE),"")</f>
        <v/>
      </c>
      <c r="D20" s="18"/>
      <c r="E20" s="22"/>
      <c r="F20" s="22"/>
      <c r="G20" s="14"/>
      <c r="H20" s="19"/>
      <c r="I20" s="18"/>
      <c r="J20" s="19"/>
      <c r="K20" s="22"/>
    </row>
    <row r="21" spans="1:11" x14ac:dyDescent="0.3">
      <c r="A21" s="17"/>
      <c r="B21" s="18"/>
      <c r="C21" s="21" t="str">
        <f>IFERROR(VLOOKUP($B21,Vendor_Inventory!$A:$N,2,FALSE),"")</f>
        <v/>
      </c>
      <c r="D21" s="18"/>
      <c r="E21" s="22"/>
      <c r="F21" s="22"/>
      <c r="G21" s="14"/>
      <c r="H21" s="19"/>
      <c r="I21" s="18"/>
      <c r="J21" s="19"/>
      <c r="K21" s="22"/>
    </row>
    <row r="22" spans="1:11" x14ac:dyDescent="0.3">
      <c r="A22" s="17"/>
      <c r="B22" s="18"/>
      <c r="C22" s="21" t="str">
        <f>IFERROR(VLOOKUP($B22,Vendor_Inventory!$A:$N,2,FALSE),"")</f>
        <v/>
      </c>
      <c r="D22" s="18"/>
      <c r="E22" s="22"/>
      <c r="F22" s="22"/>
      <c r="G22" s="14"/>
      <c r="H22" s="19"/>
      <c r="I22" s="18"/>
      <c r="J22" s="19"/>
      <c r="K22" s="22"/>
    </row>
    <row r="23" spans="1:11" x14ac:dyDescent="0.3">
      <c r="A23" s="17"/>
      <c r="B23" s="18"/>
      <c r="C23" s="21" t="str">
        <f>IFERROR(VLOOKUP($B23,Vendor_Inventory!$A:$N,2,FALSE),"")</f>
        <v/>
      </c>
      <c r="D23" s="18"/>
      <c r="E23" s="22"/>
      <c r="F23" s="22"/>
      <c r="G23" s="14"/>
      <c r="H23" s="19"/>
      <c r="I23" s="18"/>
      <c r="J23" s="19"/>
      <c r="K23" s="22"/>
    </row>
    <row r="24" spans="1:11" x14ac:dyDescent="0.3">
      <c r="A24" s="17"/>
      <c r="B24" s="18"/>
      <c r="C24" s="21" t="str">
        <f>IFERROR(VLOOKUP($B24,Vendor_Inventory!$A:$N,2,FALSE),"")</f>
        <v/>
      </c>
      <c r="D24" s="18"/>
      <c r="E24" s="22"/>
      <c r="F24" s="22"/>
      <c r="G24" s="14"/>
      <c r="H24" s="19"/>
      <c r="I24" s="18"/>
      <c r="J24" s="19"/>
      <c r="K24" s="22"/>
    </row>
    <row r="25" spans="1:11" x14ac:dyDescent="0.3">
      <c r="A25" s="17"/>
      <c r="B25" s="18"/>
      <c r="C25" s="21" t="str">
        <f>IFERROR(VLOOKUP($B25,Vendor_Inventory!$A:$N,2,FALSE),"")</f>
        <v/>
      </c>
      <c r="D25" s="18"/>
      <c r="E25" s="22"/>
      <c r="F25" s="22"/>
      <c r="G25" s="14"/>
      <c r="H25" s="19"/>
      <c r="I25" s="18"/>
      <c r="J25" s="19"/>
      <c r="K25" s="22"/>
    </row>
    <row r="26" spans="1:11" x14ac:dyDescent="0.3">
      <c r="A26" s="17"/>
      <c r="B26" s="18"/>
      <c r="C26" s="21" t="str">
        <f>IFERROR(VLOOKUP($B26,Vendor_Inventory!$A:$N,2,FALSE),"")</f>
        <v/>
      </c>
      <c r="D26" s="18"/>
      <c r="E26" s="22"/>
      <c r="F26" s="22"/>
      <c r="G26" s="14"/>
      <c r="H26" s="19"/>
      <c r="I26" s="18"/>
      <c r="J26" s="19"/>
      <c r="K26" s="22"/>
    </row>
    <row r="27" spans="1:11" x14ac:dyDescent="0.3">
      <c r="A27" s="17"/>
      <c r="B27" s="18"/>
      <c r="C27" s="21" t="str">
        <f>IFERROR(VLOOKUP($B27,Vendor_Inventory!$A:$N,2,FALSE),"")</f>
        <v/>
      </c>
      <c r="D27" s="18"/>
      <c r="E27" s="22"/>
      <c r="F27" s="22"/>
      <c r="G27" s="14"/>
      <c r="H27" s="19"/>
      <c r="I27" s="18"/>
      <c r="J27" s="19"/>
      <c r="K27" s="22"/>
    </row>
    <row r="28" spans="1:11" x14ac:dyDescent="0.3">
      <c r="A28" s="17"/>
      <c r="B28" s="18"/>
      <c r="C28" s="21" t="str">
        <f>IFERROR(VLOOKUP($B28,Vendor_Inventory!$A:$N,2,FALSE),"")</f>
        <v/>
      </c>
      <c r="D28" s="18"/>
      <c r="E28" s="22"/>
      <c r="F28" s="22"/>
      <c r="G28" s="14"/>
      <c r="H28" s="19"/>
      <c r="I28" s="18"/>
      <c r="J28" s="19"/>
      <c r="K28" s="22"/>
    </row>
    <row r="29" spans="1:11" x14ac:dyDescent="0.3">
      <c r="A29" s="17"/>
      <c r="B29" s="18"/>
      <c r="C29" s="21" t="str">
        <f>IFERROR(VLOOKUP($B29,Vendor_Inventory!$A:$N,2,FALSE),"")</f>
        <v/>
      </c>
      <c r="D29" s="18"/>
      <c r="E29" s="22"/>
      <c r="F29" s="22"/>
      <c r="G29" s="14"/>
      <c r="H29" s="19"/>
      <c r="I29" s="18"/>
      <c r="J29" s="19"/>
      <c r="K29" s="22"/>
    </row>
    <row r="30" spans="1:11" x14ac:dyDescent="0.3">
      <c r="A30" s="17"/>
      <c r="B30" s="18"/>
      <c r="C30" s="21" t="str">
        <f>IFERROR(VLOOKUP($B30,Vendor_Inventory!$A:$N,2,FALSE),"")</f>
        <v/>
      </c>
      <c r="D30" s="18"/>
      <c r="E30" s="22"/>
      <c r="F30" s="22"/>
      <c r="G30" s="14"/>
      <c r="H30" s="19"/>
      <c r="I30" s="18"/>
      <c r="J30" s="19"/>
      <c r="K30" s="22"/>
    </row>
    <row r="31" spans="1:11" x14ac:dyDescent="0.3">
      <c r="A31" s="17"/>
      <c r="B31" s="18"/>
      <c r="C31" s="21" t="str">
        <f>IFERROR(VLOOKUP($B31,Vendor_Inventory!$A:$N,2,FALSE),"")</f>
        <v/>
      </c>
      <c r="D31" s="18"/>
      <c r="E31" s="22"/>
      <c r="F31" s="22"/>
      <c r="G31" s="14"/>
      <c r="H31" s="19"/>
      <c r="I31" s="18"/>
      <c r="J31" s="19"/>
      <c r="K31" s="22"/>
    </row>
    <row r="32" spans="1:11" x14ac:dyDescent="0.3">
      <c r="A32" s="17"/>
      <c r="B32" s="18"/>
      <c r="C32" s="21" t="str">
        <f>IFERROR(VLOOKUP($B32,Vendor_Inventory!$A:$N,2,FALSE),"")</f>
        <v/>
      </c>
      <c r="D32" s="18"/>
      <c r="E32" s="22"/>
      <c r="F32" s="22"/>
      <c r="G32" s="14"/>
      <c r="H32" s="19"/>
      <c r="I32" s="18"/>
      <c r="J32" s="19"/>
      <c r="K32" s="22"/>
    </row>
    <row r="33" spans="1:11" x14ac:dyDescent="0.3">
      <c r="A33" s="17"/>
      <c r="B33" s="18"/>
      <c r="C33" s="21" t="str">
        <f>IFERROR(VLOOKUP($B33,Vendor_Inventory!$A:$N,2,FALSE),"")</f>
        <v/>
      </c>
      <c r="D33" s="18"/>
      <c r="E33" s="22"/>
      <c r="F33" s="22"/>
      <c r="G33" s="14"/>
      <c r="H33" s="19"/>
      <c r="I33" s="18"/>
      <c r="J33" s="19"/>
      <c r="K33" s="22"/>
    </row>
    <row r="34" spans="1:11" x14ac:dyDescent="0.3">
      <c r="A34" s="17"/>
      <c r="B34" s="18"/>
      <c r="C34" s="21" t="str">
        <f>IFERROR(VLOOKUP($B34,Vendor_Inventory!$A:$N,2,FALSE),"")</f>
        <v/>
      </c>
      <c r="D34" s="18"/>
      <c r="E34" s="22"/>
      <c r="F34" s="22"/>
      <c r="G34" s="14"/>
      <c r="H34" s="19"/>
      <c r="I34" s="18"/>
      <c r="J34" s="19"/>
      <c r="K34" s="22"/>
    </row>
    <row r="35" spans="1:11" x14ac:dyDescent="0.3">
      <c r="A35" s="17"/>
      <c r="B35" s="18"/>
      <c r="C35" s="21" t="str">
        <f>IFERROR(VLOOKUP($B35,Vendor_Inventory!$A:$N,2,FALSE),"")</f>
        <v/>
      </c>
      <c r="D35" s="18"/>
      <c r="E35" s="22"/>
      <c r="F35" s="22"/>
      <c r="G35" s="14"/>
      <c r="H35" s="19"/>
      <c r="I35" s="18"/>
      <c r="J35" s="19"/>
      <c r="K35" s="22"/>
    </row>
    <row r="36" spans="1:11" x14ac:dyDescent="0.3">
      <c r="A36" s="17"/>
      <c r="B36" s="18"/>
      <c r="C36" s="21" t="str">
        <f>IFERROR(VLOOKUP($B36,Vendor_Inventory!$A:$N,2,FALSE),"")</f>
        <v/>
      </c>
      <c r="D36" s="18"/>
      <c r="E36" s="22"/>
      <c r="F36" s="22"/>
      <c r="G36" s="14"/>
      <c r="H36" s="19"/>
      <c r="I36" s="18"/>
      <c r="J36" s="19"/>
      <c r="K36" s="22"/>
    </row>
    <row r="37" spans="1:11" x14ac:dyDescent="0.3">
      <c r="A37" s="17"/>
      <c r="B37" s="18"/>
      <c r="C37" s="21" t="str">
        <f>IFERROR(VLOOKUP($B37,Vendor_Inventory!$A:$N,2,FALSE),"")</f>
        <v/>
      </c>
      <c r="D37" s="18"/>
      <c r="E37" s="22"/>
      <c r="F37" s="22"/>
      <c r="G37" s="14"/>
      <c r="H37" s="19"/>
      <c r="I37" s="18"/>
      <c r="J37" s="19"/>
      <c r="K37" s="22"/>
    </row>
    <row r="38" spans="1:11" x14ac:dyDescent="0.3">
      <c r="A38" s="17"/>
      <c r="B38" s="18"/>
      <c r="C38" s="21" t="str">
        <f>IFERROR(VLOOKUP($B38,Vendor_Inventory!$A:$N,2,FALSE),"")</f>
        <v/>
      </c>
      <c r="D38" s="18"/>
      <c r="E38" s="22"/>
      <c r="F38" s="22"/>
      <c r="G38" s="14"/>
      <c r="H38" s="19"/>
      <c r="I38" s="18"/>
      <c r="J38" s="19"/>
      <c r="K38" s="22"/>
    </row>
    <row r="39" spans="1:11" x14ac:dyDescent="0.3">
      <c r="A39" s="17"/>
      <c r="B39" s="18"/>
      <c r="C39" s="21" t="str">
        <f>IFERROR(VLOOKUP($B39,Vendor_Inventory!$A:$N,2,FALSE),"")</f>
        <v/>
      </c>
      <c r="D39" s="18"/>
      <c r="E39" s="22"/>
      <c r="F39" s="22"/>
      <c r="G39" s="14"/>
      <c r="H39" s="19"/>
      <c r="I39" s="18"/>
      <c r="J39" s="19"/>
      <c r="K39" s="22"/>
    </row>
    <row r="40" spans="1:11" x14ac:dyDescent="0.3">
      <c r="A40" s="17"/>
      <c r="B40" s="18"/>
      <c r="C40" s="21" t="str">
        <f>IFERROR(VLOOKUP($B40,Vendor_Inventory!$A:$N,2,FALSE),"")</f>
        <v/>
      </c>
      <c r="D40" s="18"/>
      <c r="E40" s="22"/>
      <c r="F40" s="22"/>
      <c r="G40" s="14"/>
      <c r="H40" s="19"/>
      <c r="I40" s="18"/>
      <c r="J40" s="19"/>
      <c r="K40" s="22"/>
    </row>
    <row r="41" spans="1:11" x14ac:dyDescent="0.3">
      <c r="A41" s="17"/>
      <c r="B41" s="18"/>
      <c r="C41" s="21" t="str">
        <f>IFERROR(VLOOKUP($B41,Vendor_Inventory!$A:$N,2,FALSE),"")</f>
        <v/>
      </c>
      <c r="D41" s="18"/>
      <c r="E41" s="22"/>
      <c r="F41" s="22"/>
      <c r="G41" s="14"/>
      <c r="H41" s="19"/>
      <c r="I41" s="18"/>
      <c r="J41" s="19"/>
      <c r="K41" s="22"/>
    </row>
    <row r="42" spans="1:11" x14ac:dyDescent="0.3">
      <c r="A42" s="17"/>
      <c r="B42" s="18"/>
      <c r="C42" s="21" t="str">
        <f>IFERROR(VLOOKUP($B42,Vendor_Inventory!$A:$N,2,FALSE),"")</f>
        <v/>
      </c>
      <c r="D42" s="18"/>
      <c r="E42" s="22"/>
      <c r="F42" s="22"/>
      <c r="G42" s="14"/>
      <c r="H42" s="19"/>
      <c r="I42" s="18"/>
      <c r="J42" s="19"/>
      <c r="K42" s="22"/>
    </row>
    <row r="43" spans="1:11" x14ac:dyDescent="0.3">
      <c r="A43" s="17"/>
      <c r="B43" s="18"/>
      <c r="C43" s="21" t="str">
        <f>IFERROR(VLOOKUP($B43,Vendor_Inventory!$A:$N,2,FALSE),"")</f>
        <v/>
      </c>
      <c r="D43" s="18"/>
      <c r="E43" s="22"/>
      <c r="F43" s="22"/>
      <c r="G43" s="14"/>
      <c r="H43" s="19"/>
      <c r="I43" s="18"/>
      <c r="J43" s="19"/>
      <c r="K43" s="22"/>
    </row>
    <row r="44" spans="1:11" x14ac:dyDescent="0.3">
      <c r="A44" s="17"/>
      <c r="B44" s="18"/>
      <c r="C44" s="21" t="str">
        <f>IFERROR(VLOOKUP($B44,Vendor_Inventory!$A:$N,2,FALSE),"")</f>
        <v/>
      </c>
      <c r="D44" s="18"/>
      <c r="E44" s="22"/>
      <c r="F44" s="22"/>
      <c r="G44" s="14"/>
      <c r="H44" s="19"/>
      <c r="I44" s="18"/>
      <c r="J44" s="19"/>
      <c r="K44" s="22"/>
    </row>
    <row r="45" spans="1:11" x14ac:dyDescent="0.3">
      <c r="A45" s="17"/>
      <c r="B45" s="18"/>
      <c r="C45" s="21" t="str">
        <f>IFERROR(VLOOKUP($B45,Vendor_Inventory!$A:$N,2,FALSE),"")</f>
        <v/>
      </c>
      <c r="D45" s="18"/>
      <c r="E45" s="22"/>
      <c r="F45" s="22"/>
      <c r="G45" s="14"/>
      <c r="H45" s="19"/>
      <c r="I45" s="18"/>
      <c r="J45" s="19"/>
      <c r="K45" s="22"/>
    </row>
    <row r="46" spans="1:11" x14ac:dyDescent="0.3">
      <c r="A46" s="17"/>
      <c r="B46" s="18"/>
      <c r="C46" s="21" t="str">
        <f>IFERROR(VLOOKUP($B46,Vendor_Inventory!$A:$N,2,FALSE),"")</f>
        <v/>
      </c>
      <c r="D46" s="18"/>
      <c r="E46" s="22"/>
      <c r="F46" s="22"/>
      <c r="G46" s="14"/>
      <c r="H46" s="19"/>
      <c r="I46" s="18"/>
      <c r="J46" s="19"/>
      <c r="K46" s="22"/>
    </row>
    <row r="47" spans="1:11" x14ac:dyDescent="0.3">
      <c r="A47" s="17"/>
      <c r="B47" s="18"/>
      <c r="C47" s="21" t="str">
        <f>IFERROR(VLOOKUP($B47,Vendor_Inventory!$A:$N,2,FALSE),"")</f>
        <v/>
      </c>
      <c r="D47" s="18"/>
      <c r="E47" s="22"/>
      <c r="F47" s="22"/>
      <c r="G47" s="14"/>
      <c r="H47" s="19"/>
      <c r="I47" s="18"/>
      <c r="J47" s="19"/>
      <c r="K47" s="22"/>
    </row>
    <row r="48" spans="1:11" x14ac:dyDescent="0.3">
      <c r="A48" s="17"/>
      <c r="B48" s="18"/>
      <c r="C48" s="21" t="str">
        <f>IFERROR(VLOOKUP($B48,Vendor_Inventory!$A:$N,2,FALSE),"")</f>
        <v/>
      </c>
      <c r="D48" s="18"/>
      <c r="E48" s="22"/>
      <c r="F48" s="22"/>
      <c r="G48" s="14"/>
      <c r="H48" s="19"/>
      <c r="I48" s="18"/>
      <c r="J48" s="19"/>
      <c r="K48" s="22"/>
    </row>
    <row r="49" spans="1:11" x14ac:dyDescent="0.3">
      <c r="A49" s="17"/>
      <c r="B49" s="18"/>
      <c r="C49" s="21" t="str">
        <f>IFERROR(VLOOKUP($B49,Vendor_Inventory!$A:$N,2,FALSE),"")</f>
        <v/>
      </c>
      <c r="D49" s="18"/>
      <c r="E49" s="22"/>
      <c r="F49" s="22"/>
      <c r="G49" s="14"/>
      <c r="H49" s="19"/>
      <c r="I49" s="18"/>
      <c r="J49" s="19"/>
      <c r="K49" s="22"/>
    </row>
    <row r="50" spans="1:11" x14ac:dyDescent="0.3">
      <c r="A50" s="17"/>
      <c r="B50" s="18"/>
      <c r="C50" s="21" t="str">
        <f>IFERROR(VLOOKUP($B50,Vendor_Inventory!$A:$N,2,FALSE),"")</f>
        <v/>
      </c>
      <c r="D50" s="18"/>
      <c r="E50" s="22"/>
      <c r="F50" s="22"/>
      <c r="G50" s="14"/>
      <c r="H50" s="19"/>
      <c r="I50" s="18"/>
      <c r="J50" s="19"/>
      <c r="K50" s="22"/>
    </row>
    <row r="51" spans="1:11" x14ac:dyDescent="0.3">
      <c r="A51" s="17"/>
      <c r="B51" s="18"/>
      <c r="C51" s="21" t="str">
        <f>IFERROR(VLOOKUP($B51,Vendor_Inventory!$A:$N,2,FALSE),"")</f>
        <v/>
      </c>
      <c r="D51" s="18"/>
      <c r="E51" s="22"/>
      <c r="F51" s="22"/>
      <c r="G51" s="14"/>
      <c r="H51" s="19"/>
      <c r="I51" s="18"/>
      <c r="J51" s="19"/>
      <c r="K51" s="22"/>
    </row>
    <row r="52" spans="1:11" x14ac:dyDescent="0.3">
      <c r="A52" s="17"/>
      <c r="B52" s="18"/>
      <c r="C52" s="21" t="str">
        <f>IFERROR(VLOOKUP($B52,Vendor_Inventory!$A:$N,2,FALSE),"")</f>
        <v/>
      </c>
      <c r="D52" s="18"/>
      <c r="E52" s="22"/>
      <c r="F52" s="22"/>
      <c r="G52" s="14"/>
      <c r="H52" s="19"/>
      <c r="I52" s="18"/>
      <c r="J52" s="19"/>
      <c r="K52" s="22"/>
    </row>
    <row r="53" spans="1:11" x14ac:dyDescent="0.3">
      <c r="A53" s="17"/>
      <c r="B53" s="18"/>
      <c r="C53" s="21" t="str">
        <f>IFERROR(VLOOKUP($B53,Vendor_Inventory!$A:$N,2,FALSE),"")</f>
        <v/>
      </c>
      <c r="D53" s="18"/>
      <c r="E53" s="22"/>
      <c r="F53" s="22"/>
      <c r="G53" s="14"/>
      <c r="H53" s="19"/>
      <c r="I53" s="18"/>
      <c r="J53" s="19"/>
      <c r="K53" s="22"/>
    </row>
    <row r="54" spans="1:11" x14ac:dyDescent="0.3">
      <c r="A54" s="17"/>
      <c r="B54" s="18"/>
      <c r="C54" s="21" t="str">
        <f>IFERROR(VLOOKUP($B54,Vendor_Inventory!$A:$N,2,FALSE),"")</f>
        <v/>
      </c>
      <c r="D54" s="18"/>
      <c r="E54" s="22"/>
      <c r="F54" s="22"/>
      <c r="G54" s="14"/>
      <c r="H54" s="19"/>
      <c r="I54" s="18"/>
      <c r="J54" s="19"/>
      <c r="K54" s="22"/>
    </row>
    <row r="55" spans="1:11" x14ac:dyDescent="0.3">
      <c r="A55" s="17"/>
      <c r="B55" s="18"/>
      <c r="C55" s="21" t="str">
        <f>IFERROR(VLOOKUP($B55,Vendor_Inventory!$A:$N,2,FALSE),"")</f>
        <v/>
      </c>
      <c r="D55" s="18"/>
      <c r="E55" s="22"/>
      <c r="F55" s="22"/>
      <c r="G55" s="14"/>
      <c r="H55" s="19"/>
      <c r="I55" s="18"/>
      <c r="J55" s="19"/>
      <c r="K55" s="22"/>
    </row>
    <row r="56" spans="1:11" x14ac:dyDescent="0.3">
      <c r="A56" s="17"/>
      <c r="B56" s="18"/>
      <c r="C56" s="21" t="str">
        <f>IFERROR(VLOOKUP($B56,Vendor_Inventory!$A:$N,2,FALSE),"")</f>
        <v/>
      </c>
      <c r="D56" s="18"/>
      <c r="E56" s="22"/>
      <c r="F56" s="22"/>
      <c r="G56" s="14"/>
      <c r="H56" s="19"/>
      <c r="I56" s="18"/>
      <c r="J56" s="19"/>
      <c r="K56" s="22"/>
    </row>
    <row r="57" spans="1:11" x14ac:dyDescent="0.3">
      <c r="A57" s="17"/>
      <c r="B57" s="18"/>
      <c r="C57" s="21" t="str">
        <f>IFERROR(VLOOKUP($B57,Vendor_Inventory!$A:$N,2,FALSE),"")</f>
        <v/>
      </c>
      <c r="D57" s="18"/>
      <c r="E57" s="22"/>
      <c r="F57" s="22"/>
      <c r="G57" s="14"/>
      <c r="H57" s="19"/>
      <c r="I57" s="18"/>
      <c r="J57" s="19"/>
      <c r="K57" s="22"/>
    </row>
    <row r="58" spans="1:11" x14ac:dyDescent="0.3">
      <c r="A58" s="17"/>
      <c r="B58" s="18"/>
      <c r="C58" s="21" t="str">
        <f>IFERROR(VLOOKUP($B58,Vendor_Inventory!$A:$N,2,FALSE),"")</f>
        <v/>
      </c>
      <c r="D58" s="18"/>
      <c r="E58" s="22"/>
      <c r="F58" s="22"/>
      <c r="G58" s="14"/>
      <c r="H58" s="19"/>
      <c r="I58" s="18"/>
      <c r="J58" s="19"/>
      <c r="K58" s="22"/>
    </row>
    <row r="59" spans="1:11" x14ac:dyDescent="0.3">
      <c r="A59" s="17"/>
      <c r="B59" s="18"/>
      <c r="C59" s="21" t="str">
        <f>IFERROR(VLOOKUP($B59,Vendor_Inventory!$A:$N,2,FALSE),"")</f>
        <v/>
      </c>
      <c r="D59" s="18"/>
      <c r="E59" s="22"/>
      <c r="F59" s="22"/>
      <c r="G59" s="14"/>
      <c r="H59" s="19"/>
      <c r="I59" s="18"/>
      <c r="J59" s="19"/>
      <c r="K59" s="22"/>
    </row>
    <row r="60" spans="1:11" x14ac:dyDescent="0.3">
      <c r="A60" s="17"/>
      <c r="B60" s="18"/>
      <c r="C60" s="21" t="str">
        <f>IFERROR(VLOOKUP($B60,Vendor_Inventory!$A:$N,2,FALSE),"")</f>
        <v/>
      </c>
      <c r="D60" s="18"/>
      <c r="E60" s="22"/>
      <c r="F60" s="22"/>
      <c r="G60" s="14"/>
      <c r="H60" s="19"/>
      <c r="I60" s="18"/>
      <c r="J60" s="19"/>
      <c r="K60" s="22"/>
    </row>
    <row r="61" spans="1:11" x14ac:dyDescent="0.3">
      <c r="A61" s="17"/>
      <c r="B61" s="18"/>
      <c r="C61" s="21" t="str">
        <f>IFERROR(VLOOKUP($B61,Vendor_Inventory!$A:$N,2,FALSE),"")</f>
        <v/>
      </c>
      <c r="D61" s="18"/>
      <c r="E61" s="22"/>
      <c r="F61" s="22"/>
      <c r="G61" s="14"/>
      <c r="H61" s="19"/>
      <c r="I61" s="18"/>
      <c r="J61" s="19"/>
      <c r="K61" s="22"/>
    </row>
    <row r="62" spans="1:11" x14ac:dyDescent="0.3">
      <c r="A62" s="17"/>
      <c r="B62" s="18"/>
      <c r="C62" s="21" t="str">
        <f>IFERROR(VLOOKUP($B62,Vendor_Inventory!$A:$N,2,FALSE),"")</f>
        <v/>
      </c>
      <c r="D62" s="18"/>
      <c r="E62" s="22"/>
      <c r="F62" s="22"/>
      <c r="G62" s="14"/>
      <c r="H62" s="19"/>
      <c r="I62" s="18"/>
      <c r="J62" s="19"/>
      <c r="K62" s="22"/>
    </row>
    <row r="63" spans="1:11" x14ac:dyDescent="0.3">
      <c r="A63" s="17"/>
      <c r="B63" s="18"/>
      <c r="C63" s="21" t="str">
        <f>IFERROR(VLOOKUP($B63,Vendor_Inventory!$A:$N,2,FALSE),"")</f>
        <v/>
      </c>
      <c r="D63" s="18"/>
      <c r="E63" s="22"/>
      <c r="F63" s="22"/>
      <c r="G63" s="14"/>
      <c r="H63" s="19"/>
      <c r="I63" s="18"/>
      <c r="J63" s="19"/>
      <c r="K63" s="22"/>
    </row>
    <row r="64" spans="1:11" x14ac:dyDescent="0.3">
      <c r="A64" s="17"/>
      <c r="B64" s="18"/>
      <c r="C64" s="21" t="str">
        <f>IFERROR(VLOOKUP($B64,Vendor_Inventory!$A:$N,2,FALSE),"")</f>
        <v/>
      </c>
      <c r="D64" s="18"/>
      <c r="E64" s="22"/>
      <c r="F64" s="22"/>
      <c r="G64" s="14"/>
      <c r="H64" s="19"/>
      <c r="I64" s="18"/>
      <c r="J64" s="19"/>
      <c r="K64" s="22"/>
    </row>
    <row r="65" spans="1:11" x14ac:dyDescent="0.3">
      <c r="A65" s="17"/>
      <c r="B65" s="18"/>
      <c r="C65" s="21" t="str">
        <f>IFERROR(VLOOKUP($B65,Vendor_Inventory!$A:$N,2,FALSE),"")</f>
        <v/>
      </c>
      <c r="D65" s="18"/>
      <c r="E65" s="22"/>
      <c r="F65" s="22"/>
      <c r="G65" s="14"/>
      <c r="H65" s="19"/>
      <c r="I65" s="18"/>
      <c r="J65" s="19"/>
      <c r="K65" s="22"/>
    </row>
    <row r="66" spans="1:11" x14ac:dyDescent="0.3">
      <c r="A66" s="17"/>
      <c r="B66" s="18"/>
      <c r="C66" s="21" t="str">
        <f>IFERROR(VLOOKUP($B66,Vendor_Inventory!$A:$N,2,FALSE),"")</f>
        <v/>
      </c>
      <c r="D66" s="18"/>
      <c r="E66" s="22"/>
      <c r="F66" s="22"/>
      <c r="G66" s="14"/>
      <c r="H66" s="19"/>
      <c r="I66" s="18"/>
      <c r="J66" s="19"/>
      <c r="K66" s="22"/>
    </row>
    <row r="67" spans="1:11" x14ac:dyDescent="0.3">
      <c r="A67" s="17"/>
      <c r="B67" s="18"/>
      <c r="C67" s="21" t="str">
        <f>IFERROR(VLOOKUP($B67,Vendor_Inventory!$A:$N,2,FALSE),"")</f>
        <v/>
      </c>
      <c r="D67" s="18"/>
      <c r="E67" s="22"/>
      <c r="F67" s="22"/>
      <c r="G67" s="14"/>
      <c r="H67" s="19"/>
      <c r="I67" s="18"/>
      <c r="J67" s="19"/>
      <c r="K67" s="22"/>
    </row>
    <row r="68" spans="1:11" x14ac:dyDescent="0.3">
      <c r="A68" s="17"/>
      <c r="B68" s="18"/>
      <c r="C68" s="21" t="str">
        <f>IFERROR(VLOOKUP($B68,Vendor_Inventory!$A:$N,2,FALSE),"")</f>
        <v/>
      </c>
      <c r="D68" s="18"/>
      <c r="E68" s="22"/>
      <c r="F68" s="22"/>
      <c r="G68" s="14"/>
      <c r="H68" s="19"/>
      <c r="I68" s="18"/>
      <c r="J68" s="19"/>
      <c r="K68" s="22"/>
    </row>
    <row r="69" spans="1:11" x14ac:dyDescent="0.3">
      <c r="A69" s="17"/>
      <c r="B69" s="18"/>
      <c r="C69" s="21" t="str">
        <f>IFERROR(VLOOKUP($B69,Vendor_Inventory!$A:$N,2,FALSE),"")</f>
        <v/>
      </c>
      <c r="D69" s="18"/>
      <c r="E69" s="22"/>
      <c r="F69" s="22"/>
      <c r="G69" s="14"/>
      <c r="H69" s="19"/>
      <c r="I69" s="18"/>
      <c r="J69" s="19"/>
      <c r="K69" s="22"/>
    </row>
    <row r="70" spans="1:11" x14ac:dyDescent="0.3">
      <c r="A70" s="17"/>
      <c r="B70" s="18"/>
      <c r="C70" s="21" t="str">
        <f>IFERROR(VLOOKUP($B70,Vendor_Inventory!$A:$N,2,FALSE),"")</f>
        <v/>
      </c>
      <c r="D70" s="18"/>
      <c r="E70" s="22"/>
      <c r="F70" s="22"/>
      <c r="G70" s="14"/>
      <c r="H70" s="19"/>
      <c r="I70" s="18"/>
      <c r="J70" s="19"/>
      <c r="K70" s="22"/>
    </row>
    <row r="71" spans="1:11" x14ac:dyDescent="0.3">
      <c r="A71" s="17"/>
      <c r="B71" s="18"/>
      <c r="C71" s="21" t="str">
        <f>IFERROR(VLOOKUP($B71,Vendor_Inventory!$A:$N,2,FALSE),"")</f>
        <v/>
      </c>
      <c r="D71" s="18"/>
      <c r="E71" s="22"/>
      <c r="F71" s="22"/>
      <c r="G71" s="14"/>
      <c r="H71" s="19"/>
      <c r="I71" s="18"/>
      <c r="J71" s="19"/>
      <c r="K71" s="22"/>
    </row>
    <row r="72" spans="1:11" x14ac:dyDescent="0.3">
      <c r="A72" s="17"/>
      <c r="B72" s="18"/>
      <c r="C72" s="21" t="str">
        <f>IFERROR(VLOOKUP($B72,Vendor_Inventory!$A:$N,2,FALSE),"")</f>
        <v/>
      </c>
      <c r="D72" s="18"/>
      <c r="E72" s="22"/>
      <c r="F72" s="22"/>
      <c r="G72" s="14"/>
      <c r="H72" s="19"/>
      <c r="I72" s="18"/>
      <c r="J72" s="19"/>
      <c r="K72" s="22"/>
    </row>
    <row r="73" spans="1:11" x14ac:dyDescent="0.3">
      <c r="A73" s="17"/>
      <c r="B73" s="18"/>
      <c r="C73" s="21" t="str">
        <f>IFERROR(VLOOKUP($B73,Vendor_Inventory!$A:$N,2,FALSE),"")</f>
        <v/>
      </c>
      <c r="D73" s="18"/>
      <c r="E73" s="22"/>
      <c r="F73" s="22"/>
      <c r="G73" s="14"/>
      <c r="H73" s="19"/>
      <c r="I73" s="18"/>
      <c r="J73" s="19"/>
      <c r="K73" s="22"/>
    </row>
    <row r="74" spans="1:11" x14ac:dyDescent="0.3">
      <c r="A74" s="17"/>
      <c r="B74" s="18"/>
      <c r="C74" s="21" t="str">
        <f>IFERROR(VLOOKUP($B74,Vendor_Inventory!$A:$N,2,FALSE),"")</f>
        <v/>
      </c>
      <c r="D74" s="18"/>
      <c r="E74" s="22"/>
      <c r="F74" s="22"/>
      <c r="G74" s="14"/>
      <c r="H74" s="19"/>
      <c r="I74" s="18"/>
      <c r="J74" s="19"/>
      <c r="K74" s="22"/>
    </row>
    <row r="75" spans="1:11" x14ac:dyDescent="0.3">
      <c r="A75" s="17"/>
      <c r="B75" s="18"/>
      <c r="C75" s="21" t="str">
        <f>IFERROR(VLOOKUP($B75,Vendor_Inventory!$A:$N,2,FALSE),"")</f>
        <v/>
      </c>
      <c r="D75" s="18"/>
      <c r="E75" s="22"/>
      <c r="F75" s="22"/>
      <c r="G75" s="14"/>
      <c r="H75" s="19"/>
      <c r="I75" s="18"/>
      <c r="J75" s="19"/>
      <c r="K75" s="22"/>
    </row>
    <row r="76" spans="1:11" x14ac:dyDescent="0.3">
      <c r="A76" s="17"/>
      <c r="B76" s="18"/>
      <c r="C76" s="21" t="str">
        <f>IFERROR(VLOOKUP($B76,Vendor_Inventory!$A:$N,2,FALSE),"")</f>
        <v/>
      </c>
      <c r="D76" s="18"/>
      <c r="E76" s="22"/>
      <c r="F76" s="22"/>
      <c r="G76" s="14"/>
      <c r="H76" s="19"/>
      <c r="I76" s="18"/>
      <c r="J76" s="19"/>
      <c r="K76" s="22"/>
    </row>
    <row r="77" spans="1:11" x14ac:dyDescent="0.3">
      <c r="A77" s="17"/>
      <c r="B77" s="18"/>
      <c r="C77" s="21" t="str">
        <f>IFERROR(VLOOKUP($B77,Vendor_Inventory!$A:$N,2,FALSE),"")</f>
        <v/>
      </c>
      <c r="D77" s="18"/>
      <c r="E77" s="22"/>
      <c r="F77" s="22"/>
      <c r="G77" s="14"/>
      <c r="H77" s="19"/>
      <c r="I77" s="18"/>
      <c r="J77" s="19"/>
      <c r="K77" s="22"/>
    </row>
    <row r="78" spans="1:11" x14ac:dyDescent="0.3">
      <c r="A78" s="17"/>
      <c r="B78" s="18"/>
      <c r="C78" s="21" t="str">
        <f>IFERROR(VLOOKUP($B78,Vendor_Inventory!$A:$N,2,FALSE),"")</f>
        <v/>
      </c>
      <c r="D78" s="18"/>
      <c r="E78" s="22"/>
      <c r="F78" s="22"/>
      <c r="G78" s="14"/>
      <c r="H78" s="19"/>
      <c r="I78" s="18"/>
      <c r="J78" s="19"/>
      <c r="K78" s="22"/>
    </row>
    <row r="79" spans="1:11" x14ac:dyDescent="0.3">
      <c r="A79" s="17"/>
      <c r="B79" s="18"/>
      <c r="C79" s="21" t="str">
        <f>IFERROR(VLOOKUP($B79,Vendor_Inventory!$A:$N,2,FALSE),"")</f>
        <v/>
      </c>
      <c r="D79" s="18"/>
      <c r="E79" s="22"/>
      <c r="F79" s="22"/>
      <c r="G79" s="14"/>
      <c r="H79" s="19"/>
      <c r="I79" s="18"/>
      <c r="J79" s="19"/>
      <c r="K79" s="22"/>
    </row>
    <row r="80" spans="1:11" x14ac:dyDescent="0.3">
      <c r="A80" s="17"/>
      <c r="B80" s="18"/>
      <c r="C80" s="21" t="str">
        <f>IFERROR(VLOOKUP($B80,Vendor_Inventory!$A:$N,2,FALSE),"")</f>
        <v/>
      </c>
      <c r="D80" s="18"/>
      <c r="E80" s="22"/>
      <c r="F80" s="22"/>
      <c r="G80" s="14"/>
      <c r="H80" s="19"/>
      <c r="I80" s="18"/>
      <c r="J80" s="19"/>
      <c r="K80" s="22"/>
    </row>
    <row r="81" spans="1:11" x14ac:dyDescent="0.3">
      <c r="A81" s="17"/>
      <c r="B81" s="18"/>
      <c r="C81" s="21" t="str">
        <f>IFERROR(VLOOKUP($B81,Vendor_Inventory!$A:$N,2,FALSE),"")</f>
        <v/>
      </c>
      <c r="D81" s="18"/>
      <c r="E81" s="22"/>
      <c r="F81" s="22"/>
      <c r="G81" s="14"/>
      <c r="H81" s="19"/>
      <c r="I81" s="18"/>
      <c r="J81" s="19"/>
      <c r="K81" s="22"/>
    </row>
    <row r="82" spans="1:11" x14ac:dyDescent="0.3">
      <c r="A82" s="17"/>
      <c r="B82" s="18"/>
      <c r="C82" s="21" t="str">
        <f>IFERROR(VLOOKUP($B82,Vendor_Inventory!$A:$N,2,FALSE),"")</f>
        <v/>
      </c>
      <c r="D82" s="18"/>
      <c r="E82" s="22"/>
      <c r="F82" s="22"/>
      <c r="G82" s="14"/>
      <c r="H82" s="19"/>
      <c r="I82" s="18"/>
      <c r="J82" s="19"/>
      <c r="K82" s="22"/>
    </row>
    <row r="83" spans="1:11" x14ac:dyDescent="0.3">
      <c r="A83" s="17"/>
      <c r="B83" s="18"/>
      <c r="C83" s="21" t="str">
        <f>IFERROR(VLOOKUP($B83,Vendor_Inventory!$A:$N,2,FALSE),"")</f>
        <v/>
      </c>
      <c r="D83" s="18"/>
      <c r="E83" s="22"/>
      <c r="F83" s="22"/>
      <c r="G83" s="14"/>
      <c r="H83" s="19"/>
      <c r="I83" s="18"/>
      <c r="J83" s="19"/>
      <c r="K83" s="22"/>
    </row>
    <row r="84" spans="1:11" x14ac:dyDescent="0.3">
      <c r="A84" s="17"/>
      <c r="B84" s="18"/>
      <c r="C84" s="21" t="str">
        <f>IFERROR(VLOOKUP($B84,Vendor_Inventory!$A:$N,2,FALSE),"")</f>
        <v/>
      </c>
      <c r="D84" s="18"/>
      <c r="E84" s="22"/>
      <c r="F84" s="22"/>
      <c r="G84" s="14"/>
      <c r="H84" s="19"/>
      <c r="I84" s="18"/>
      <c r="J84" s="19"/>
      <c r="K84" s="22"/>
    </row>
    <row r="85" spans="1:11" x14ac:dyDescent="0.3">
      <c r="A85" s="17"/>
      <c r="B85" s="18"/>
      <c r="C85" s="21" t="str">
        <f>IFERROR(VLOOKUP($B85,Vendor_Inventory!$A:$N,2,FALSE),"")</f>
        <v/>
      </c>
      <c r="D85" s="18"/>
      <c r="E85" s="22"/>
      <c r="F85" s="22"/>
      <c r="G85" s="14"/>
      <c r="H85" s="19"/>
      <c r="I85" s="18"/>
      <c r="J85" s="19"/>
      <c r="K85" s="22"/>
    </row>
    <row r="86" spans="1:11" x14ac:dyDescent="0.3">
      <c r="A86" s="17"/>
      <c r="B86" s="18"/>
      <c r="C86" s="21" t="str">
        <f>IFERROR(VLOOKUP($B86,Vendor_Inventory!$A:$N,2,FALSE),"")</f>
        <v/>
      </c>
      <c r="D86" s="18"/>
      <c r="E86" s="22"/>
      <c r="F86" s="22"/>
      <c r="G86" s="14"/>
      <c r="H86" s="19"/>
      <c r="I86" s="18"/>
      <c r="J86" s="19"/>
      <c r="K86" s="22"/>
    </row>
    <row r="87" spans="1:11" x14ac:dyDescent="0.3">
      <c r="A87" s="17"/>
      <c r="B87" s="18"/>
      <c r="C87" s="21" t="str">
        <f>IFERROR(VLOOKUP($B87,Vendor_Inventory!$A:$N,2,FALSE),"")</f>
        <v/>
      </c>
      <c r="D87" s="18"/>
      <c r="E87" s="22"/>
      <c r="F87" s="22"/>
      <c r="G87" s="14"/>
      <c r="H87" s="19"/>
      <c r="I87" s="18"/>
      <c r="J87" s="19"/>
      <c r="K87" s="22"/>
    </row>
    <row r="88" spans="1:11" x14ac:dyDescent="0.3">
      <c r="A88" s="17"/>
      <c r="B88" s="18"/>
      <c r="C88" s="21" t="str">
        <f>IFERROR(VLOOKUP($B88,Vendor_Inventory!$A:$N,2,FALSE),"")</f>
        <v/>
      </c>
      <c r="D88" s="18"/>
      <c r="E88" s="22"/>
      <c r="F88" s="22"/>
      <c r="G88" s="14"/>
      <c r="H88" s="19"/>
      <c r="I88" s="18"/>
      <c r="J88" s="19"/>
      <c r="K88" s="22"/>
    </row>
    <row r="89" spans="1:11" x14ac:dyDescent="0.3">
      <c r="A89" s="17"/>
      <c r="B89" s="18"/>
      <c r="C89" s="21" t="str">
        <f>IFERROR(VLOOKUP($B89,Vendor_Inventory!$A:$N,2,FALSE),"")</f>
        <v/>
      </c>
      <c r="D89" s="18"/>
      <c r="E89" s="22"/>
      <c r="F89" s="22"/>
      <c r="G89" s="14"/>
      <c r="H89" s="19"/>
      <c r="I89" s="18"/>
      <c r="J89" s="19"/>
      <c r="K89" s="22"/>
    </row>
    <row r="90" spans="1:11" x14ac:dyDescent="0.3">
      <c r="A90" s="17"/>
      <c r="B90" s="18"/>
      <c r="C90" s="21" t="str">
        <f>IFERROR(VLOOKUP($B90,Vendor_Inventory!$A:$N,2,FALSE),"")</f>
        <v/>
      </c>
      <c r="D90" s="18"/>
      <c r="E90" s="22"/>
      <c r="F90" s="22"/>
      <c r="G90" s="14"/>
      <c r="H90" s="19"/>
      <c r="I90" s="18"/>
      <c r="J90" s="19"/>
      <c r="K90" s="22"/>
    </row>
    <row r="91" spans="1:11" x14ac:dyDescent="0.3">
      <c r="A91" s="17"/>
      <c r="B91" s="18"/>
      <c r="C91" s="21" t="str">
        <f>IFERROR(VLOOKUP($B91,Vendor_Inventory!$A:$N,2,FALSE),"")</f>
        <v/>
      </c>
      <c r="D91" s="18"/>
      <c r="E91" s="22"/>
      <c r="F91" s="22"/>
      <c r="G91" s="14"/>
      <c r="H91" s="19"/>
      <c r="I91" s="18"/>
      <c r="J91" s="19"/>
      <c r="K91" s="22"/>
    </row>
    <row r="92" spans="1:11" x14ac:dyDescent="0.3">
      <c r="A92" s="17"/>
      <c r="B92" s="18"/>
      <c r="C92" s="21" t="str">
        <f>IFERROR(VLOOKUP($B92,Vendor_Inventory!$A:$N,2,FALSE),"")</f>
        <v/>
      </c>
      <c r="D92" s="18"/>
      <c r="E92" s="22"/>
      <c r="F92" s="22"/>
      <c r="G92" s="14"/>
      <c r="H92" s="19"/>
      <c r="I92" s="18"/>
      <c r="J92" s="19"/>
      <c r="K92" s="22"/>
    </row>
    <row r="93" spans="1:11" x14ac:dyDescent="0.3">
      <c r="A93" s="17"/>
      <c r="B93" s="18"/>
      <c r="C93" s="21" t="str">
        <f>IFERROR(VLOOKUP($B93,Vendor_Inventory!$A:$N,2,FALSE),"")</f>
        <v/>
      </c>
      <c r="D93" s="18"/>
      <c r="E93" s="22"/>
      <c r="F93" s="22"/>
      <c r="G93" s="14"/>
      <c r="H93" s="19"/>
      <c r="I93" s="18"/>
      <c r="J93" s="19"/>
      <c r="K93" s="22"/>
    </row>
    <row r="94" spans="1:11" x14ac:dyDescent="0.3">
      <c r="A94" s="17"/>
      <c r="B94" s="18"/>
      <c r="C94" s="21" t="str">
        <f>IFERROR(VLOOKUP($B94,Vendor_Inventory!$A:$N,2,FALSE),"")</f>
        <v/>
      </c>
      <c r="D94" s="18"/>
      <c r="E94" s="22"/>
      <c r="F94" s="22"/>
      <c r="G94" s="14"/>
      <c r="H94" s="19"/>
      <c r="I94" s="18"/>
      <c r="J94" s="19"/>
      <c r="K94" s="22"/>
    </row>
    <row r="95" spans="1:11" x14ac:dyDescent="0.3">
      <c r="A95" s="17"/>
      <c r="B95" s="18"/>
      <c r="C95" s="21" t="str">
        <f>IFERROR(VLOOKUP($B95,Vendor_Inventory!$A:$N,2,FALSE),"")</f>
        <v/>
      </c>
      <c r="D95" s="18"/>
      <c r="E95" s="22"/>
      <c r="F95" s="22"/>
      <c r="G95" s="14"/>
      <c r="H95" s="19"/>
      <c r="I95" s="18"/>
      <c r="J95" s="19"/>
      <c r="K95" s="22"/>
    </row>
    <row r="96" spans="1:11" x14ac:dyDescent="0.3">
      <c r="A96" s="17"/>
      <c r="B96" s="18"/>
      <c r="C96" s="21" t="str">
        <f>IFERROR(VLOOKUP($B96,Vendor_Inventory!$A:$N,2,FALSE),"")</f>
        <v/>
      </c>
      <c r="D96" s="18"/>
      <c r="E96" s="22"/>
      <c r="F96" s="22"/>
      <c r="G96" s="14"/>
      <c r="H96" s="19"/>
      <c r="I96" s="18"/>
      <c r="J96" s="19"/>
      <c r="K96" s="22"/>
    </row>
    <row r="97" spans="1:11" x14ac:dyDescent="0.3">
      <c r="A97" s="17"/>
      <c r="B97" s="18"/>
      <c r="C97" s="21" t="str">
        <f>IFERROR(VLOOKUP($B97,Vendor_Inventory!$A:$N,2,FALSE),"")</f>
        <v/>
      </c>
      <c r="D97" s="18"/>
      <c r="E97" s="22"/>
      <c r="F97" s="22"/>
      <c r="G97" s="14"/>
      <c r="H97" s="19"/>
      <c r="I97" s="18"/>
      <c r="J97" s="19"/>
      <c r="K97" s="22"/>
    </row>
    <row r="98" spans="1:11" x14ac:dyDescent="0.3">
      <c r="A98" s="17"/>
      <c r="B98" s="18"/>
      <c r="C98" s="21" t="str">
        <f>IFERROR(VLOOKUP($B98,Vendor_Inventory!$A:$N,2,FALSE),"")</f>
        <v/>
      </c>
      <c r="D98" s="18"/>
      <c r="E98" s="22"/>
      <c r="F98" s="22"/>
      <c r="G98" s="14"/>
      <c r="H98" s="19"/>
      <c r="I98" s="18"/>
      <c r="J98" s="19"/>
      <c r="K98" s="22"/>
    </row>
    <row r="99" spans="1:11" x14ac:dyDescent="0.3">
      <c r="A99" s="17"/>
      <c r="B99" s="18"/>
      <c r="C99" s="21" t="str">
        <f>IFERROR(VLOOKUP($B99,Vendor_Inventory!$A:$N,2,FALSE),"")</f>
        <v/>
      </c>
      <c r="D99" s="18"/>
      <c r="E99" s="22"/>
      <c r="F99" s="22"/>
      <c r="G99" s="14"/>
      <c r="H99" s="19"/>
      <c r="I99" s="18"/>
      <c r="J99" s="19"/>
      <c r="K99" s="22"/>
    </row>
    <row r="100" spans="1:11" x14ac:dyDescent="0.3">
      <c r="A100" s="17"/>
      <c r="B100" s="18"/>
      <c r="C100" s="21" t="str">
        <f>IFERROR(VLOOKUP($B100,Vendor_Inventory!$A:$N,2,FALSE),"")</f>
        <v/>
      </c>
      <c r="D100" s="18"/>
      <c r="E100" s="22"/>
      <c r="F100" s="22"/>
      <c r="G100" s="14"/>
      <c r="H100" s="19"/>
      <c r="I100" s="18"/>
      <c r="J100" s="19"/>
      <c r="K100" s="22"/>
    </row>
    <row r="101" spans="1:11" x14ac:dyDescent="0.3">
      <c r="A101" s="17"/>
      <c r="B101" s="18"/>
      <c r="C101" s="21" t="str">
        <f>IFERROR(VLOOKUP($B101,Vendor_Inventory!$A:$N,2,FALSE),"")</f>
        <v/>
      </c>
      <c r="D101" s="18"/>
      <c r="E101" s="22"/>
      <c r="F101" s="22"/>
      <c r="G101" s="14"/>
      <c r="H101" s="19"/>
      <c r="I101" s="18"/>
      <c r="J101" s="19"/>
      <c r="K101" s="22"/>
    </row>
    <row r="102" spans="1:11" x14ac:dyDescent="0.3">
      <c r="A102" s="17"/>
      <c r="B102" s="18"/>
      <c r="C102" s="21" t="str">
        <f>IFERROR(VLOOKUP($B102,Vendor_Inventory!$A:$N,2,FALSE),"")</f>
        <v/>
      </c>
      <c r="D102" s="18"/>
      <c r="E102" s="22"/>
      <c r="F102" s="22"/>
      <c r="G102" s="14"/>
      <c r="H102" s="19"/>
      <c r="I102" s="18"/>
      <c r="J102" s="19"/>
      <c r="K102" s="22"/>
    </row>
    <row r="103" spans="1:11" x14ac:dyDescent="0.3">
      <c r="A103" s="17"/>
      <c r="B103" s="18"/>
      <c r="C103" s="21" t="str">
        <f>IFERROR(VLOOKUP($B103,Vendor_Inventory!$A:$N,2,FALSE),"")</f>
        <v/>
      </c>
      <c r="D103" s="18"/>
      <c r="E103" s="22"/>
      <c r="F103" s="22"/>
      <c r="G103" s="14"/>
      <c r="H103" s="19"/>
      <c r="I103" s="18"/>
      <c r="J103" s="19"/>
      <c r="K103" s="22"/>
    </row>
    <row r="104" spans="1:11" x14ac:dyDescent="0.3">
      <c r="A104" s="17"/>
      <c r="B104" s="18"/>
      <c r="C104" s="21" t="str">
        <f>IFERROR(VLOOKUP($B104,Vendor_Inventory!$A:$N,2,FALSE),"")</f>
        <v/>
      </c>
      <c r="D104" s="18"/>
      <c r="E104" s="22"/>
      <c r="F104" s="22"/>
      <c r="G104" s="14"/>
      <c r="H104" s="19"/>
      <c r="I104" s="18"/>
      <c r="J104" s="19"/>
      <c r="K104" s="22"/>
    </row>
    <row r="105" spans="1:11" x14ac:dyDescent="0.3">
      <c r="A105" s="17"/>
      <c r="B105" s="18"/>
      <c r="C105" s="21" t="str">
        <f>IFERROR(VLOOKUP($B105,Vendor_Inventory!$A:$N,2,FALSE),"")</f>
        <v/>
      </c>
      <c r="D105" s="18"/>
      <c r="E105" s="22"/>
      <c r="F105" s="22"/>
      <c r="G105" s="14"/>
      <c r="H105" s="19"/>
      <c r="I105" s="18"/>
      <c r="J105" s="19"/>
      <c r="K105" s="22"/>
    </row>
    <row r="106" spans="1:11" x14ac:dyDescent="0.3">
      <c r="A106" s="17"/>
      <c r="B106" s="18"/>
      <c r="C106" s="21" t="str">
        <f>IFERROR(VLOOKUP($B106,Vendor_Inventory!$A:$N,2,FALSE),"")</f>
        <v/>
      </c>
      <c r="D106" s="18"/>
      <c r="E106" s="22"/>
      <c r="F106" s="22"/>
      <c r="G106" s="14"/>
      <c r="H106" s="19"/>
      <c r="I106" s="18"/>
      <c r="J106" s="19"/>
      <c r="K106" s="22"/>
    </row>
    <row r="107" spans="1:11" x14ac:dyDescent="0.3">
      <c r="A107" s="17"/>
      <c r="B107" s="18"/>
      <c r="C107" s="21" t="str">
        <f>IFERROR(VLOOKUP($B107,Vendor_Inventory!$A:$N,2,FALSE),"")</f>
        <v/>
      </c>
      <c r="D107" s="18"/>
      <c r="E107" s="22"/>
      <c r="F107" s="22"/>
      <c r="G107" s="14"/>
      <c r="H107" s="19"/>
      <c r="I107" s="18"/>
      <c r="J107" s="19"/>
      <c r="K107" s="22"/>
    </row>
    <row r="108" spans="1:11" x14ac:dyDescent="0.3">
      <c r="A108" s="17"/>
      <c r="B108" s="18"/>
      <c r="C108" s="21" t="str">
        <f>IFERROR(VLOOKUP($B108,Vendor_Inventory!$A:$N,2,FALSE),"")</f>
        <v/>
      </c>
      <c r="D108" s="18"/>
      <c r="E108" s="22"/>
      <c r="F108" s="22"/>
      <c r="G108" s="14"/>
      <c r="H108" s="19"/>
      <c r="I108" s="18"/>
      <c r="J108" s="19"/>
      <c r="K108" s="22"/>
    </row>
    <row r="109" spans="1:11" x14ac:dyDescent="0.3">
      <c r="A109" s="17"/>
      <c r="B109" s="18"/>
      <c r="C109" s="21" t="str">
        <f>IFERROR(VLOOKUP($B109,Vendor_Inventory!$A:$N,2,FALSE),"")</f>
        <v/>
      </c>
      <c r="D109" s="18"/>
      <c r="E109" s="22"/>
      <c r="F109" s="22"/>
      <c r="G109" s="14"/>
      <c r="H109" s="19"/>
      <c r="I109" s="18"/>
      <c r="J109" s="19"/>
      <c r="K109" s="22"/>
    </row>
    <row r="110" spans="1:11" x14ac:dyDescent="0.3">
      <c r="A110" s="17"/>
      <c r="B110" s="18"/>
      <c r="C110" s="21" t="str">
        <f>IFERROR(VLOOKUP($B110,Vendor_Inventory!$A:$N,2,FALSE),"")</f>
        <v/>
      </c>
      <c r="D110" s="18"/>
      <c r="E110" s="22"/>
      <c r="F110" s="22"/>
      <c r="G110" s="14"/>
      <c r="H110" s="19"/>
      <c r="I110" s="18"/>
      <c r="J110" s="19"/>
      <c r="K110" s="22"/>
    </row>
    <row r="111" spans="1:11" x14ac:dyDescent="0.3">
      <c r="A111" s="17"/>
      <c r="B111" s="18"/>
      <c r="C111" s="21" t="str">
        <f>IFERROR(VLOOKUP($B111,Vendor_Inventory!$A:$N,2,FALSE),"")</f>
        <v/>
      </c>
      <c r="D111" s="18"/>
      <c r="E111" s="22"/>
      <c r="F111" s="22"/>
      <c r="G111" s="14"/>
      <c r="H111" s="19"/>
      <c r="I111" s="18"/>
      <c r="J111" s="19"/>
      <c r="K111" s="22"/>
    </row>
    <row r="112" spans="1:11" x14ac:dyDescent="0.3">
      <c r="A112" s="17"/>
      <c r="B112" s="18"/>
      <c r="C112" s="21" t="str">
        <f>IFERROR(VLOOKUP($B112,Vendor_Inventory!$A:$N,2,FALSE),"")</f>
        <v/>
      </c>
      <c r="D112" s="18"/>
      <c r="E112" s="22"/>
      <c r="F112" s="22"/>
      <c r="G112" s="14"/>
      <c r="H112" s="19"/>
      <c r="I112" s="18"/>
      <c r="J112" s="19"/>
      <c r="K112" s="22"/>
    </row>
    <row r="113" spans="1:11" x14ac:dyDescent="0.3">
      <c r="A113" s="17"/>
      <c r="B113" s="18"/>
      <c r="C113" s="21" t="str">
        <f>IFERROR(VLOOKUP($B113,Vendor_Inventory!$A:$N,2,FALSE),"")</f>
        <v/>
      </c>
      <c r="D113" s="18"/>
      <c r="E113" s="22"/>
      <c r="F113" s="22"/>
      <c r="G113" s="14"/>
      <c r="H113" s="19"/>
      <c r="I113" s="18"/>
      <c r="J113" s="19"/>
      <c r="K113" s="22"/>
    </row>
    <row r="114" spans="1:11" x14ac:dyDescent="0.3">
      <c r="A114" s="17"/>
      <c r="B114" s="18"/>
      <c r="C114" s="21" t="str">
        <f>IFERROR(VLOOKUP($B114,Vendor_Inventory!$A:$N,2,FALSE),"")</f>
        <v/>
      </c>
      <c r="D114" s="18"/>
      <c r="E114" s="22"/>
      <c r="F114" s="22"/>
      <c r="G114" s="14"/>
      <c r="H114" s="19"/>
      <c r="I114" s="18"/>
      <c r="J114" s="19"/>
      <c r="K114" s="22"/>
    </row>
    <row r="115" spans="1:11" x14ac:dyDescent="0.3">
      <c r="A115" s="17"/>
      <c r="B115" s="18"/>
      <c r="C115" s="21" t="str">
        <f>IFERROR(VLOOKUP($B115,Vendor_Inventory!$A:$N,2,FALSE),"")</f>
        <v/>
      </c>
      <c r="D115" s="18"/>
      <c r="E115" s="22"/>
      <c r="F115" s="22"/>
      <c r="G115" s="14"/>
      <c r="H115" s="19"/>
      <c r="I115" s="18"/>
      <c r="J115" s="19"/>
      <c r="K115" s="22"/>
    </row>
    <row r="116" spans="1:11" x14ac:dyDescent="0.3">
      <c r="A116" s="17"/>
      <c r="B116" s="18"/>
      <c r="C116" s="21" t="str">
        <f>IFERROR(VLOOKUP($B116,Vendor_Inventory!$A:$N,2,FALSE),"")</f>
        <v/>
      </c>
      <c r="D116" s="18"/>
      <c r="E116" s="22"/>
      <c r="F116" s="22"/>
      <c r="G116" s="14"/>
      <c r="H116" s="19"/>
      <c r="I116" s="18"/>
      <c r="J116" s="19"/>
      <c r="K116" s="22"/>
    </row>
    <row r="117" spans="1:11" x14ac:dyDescent="0.3">
      <c r="A117" s="17"/>
      <c r="B117" s="18"/>
      <c r="C117" s="21" t="str">
        <f>IFERROR(VLOOKUP($B117,Vendor_Inventory!$A:$N,2,FALSE),"")</f>
        <v/>
      </c>
      <c r="D117" s="18"/>
      <c r="E117" s="22"/>
      <c r="F117" s="22"/>
      <c r="G117" s="14"/>
      <c r="H117" s="19"/>
      <c r="I117" s="18"/>
      <c r="J117" s="19"/>
      <c r="K117" s="22"/>
    </row>
    <row r="118" spans="1:11" x14ac:dyDescent="0.3">
      <c r="A118" s="17"/>
      <c r="B118" s="18"/>
      <c r="C118" s="21" t="str">
        <f>IFERROR(VLOOKUP($B118,Vendor_Inventory!$A:$N,2,FALSE),"")</f>
        <v/>
      </c>
      <c r="D118" s="18"/>
      <c r="E118" s="22"/>
      <c r="F118" s="22"/>
      <c r="G118" s="14"/>
      <c r="H118" s="19"/>
      <c r="I118" s="18"/>
      <c r="J118" s="19"/>
      <c r="K118" s="22"/>
    </row>
    <row r="119" spans="1:11" x14ac:dyDescent="0.3">
      <c r="A119" s="17"/>
      <c r="B119" s="18"/>
      <c r="C119" s="21" t="str">
        <f>IFERROR(VLOOKUP($B119,Vendor_Inventory!$A:$N,2,FALSE),"")</f>
        <v/>
      </c>
      <c r="D119" s="18"/>
      <c r="E119" s="22"/>
      <c r="F119" s="22"/>
      <c r="G119" s="14"/>
      <c r="H119" s="19"/>
      <c r="I119" s="18"/>
      <c r="J119" s="19"/>
      <c r="K119" s="22"/>
    </row>
    <row r="120" spans="1:11" x14ac:dyDescent="0.3">
      <c r="A120" s="17"/>
      <c r="B120" s="18"/>
      <c r="C120" s="21" t="str">
        <f>IFERROR(VLOOKUP($B120,Vendor_Inventory!$A:$N,2,FALSE),"")</f>
        <v/>
      </c>
      <c r="D120" s="18"/>
      <c r="E120" s="22"/>
      <c r="F120" s="22"/>
      <c r="G120" s="14"/>
      <c r="H120" s="19"/>
      <c r="I120" s="18"/>
      <c r="J120" s="19"/>
      <c r="K120" s="22"/>
    </row>
    <row r="121" spans="1:11" x14ac:dyDescent="0.3">
      <c r="A121" s="17"/>
      <c r="B121" s="18"/>
      <c r="C121" s="21" t="str">
        <f>IFERROR(VLOOKUP($B121,Vendor_Inventory!$A:$N,2,FALSE),"")</f>
        <v/>
      </c>
      <c r="D121" s="18"/>
      <c r="E121" s="22"/>
      <c r="F121" s="22"/>
      <c r="G121" s="14"/>
      <c r="H121" s="19"/>
      <c r="I121" s="18"/>
      <c r="J121" s="19"/>
      <c r="K121" s="22"/>
    </row>
    <row r="122" spans="1:11" x14ac:dyDescent="0.3">
      <c r="A122" s="17"/>
      <c r="B122" s="18"/>
      <c r="C122" s="21" t="str">
        <f>IFERROR(VLOOKUP($B122,Vendor_Inventory!$A:$N,2,FALSE),"")</f>
        <v/>
      </c>
      <c r="D122" s="18"/>
      <c r="E122" s="22"/>
      <c r="F122" s="22"/>
      <c r="G122" s="14"/>
      <c r="H122" s="19"/>
      <c r="I122" s="18"/>
      <c r="J122" s="19"/>
      <c r="K122" s="22"/>
    </row>
    <row r="123" spans="1:11" x14ac:dyDescent="0.3">
      <c r="A123" s="17"/>
      <c r="B123" s="18"/>
      <c r="C123" s="21" t="str">
        <f>IFERROR(VLOOKUP($B123,Vendor_Inventory!$A:$N,2,FALSE),"")</f>
        <v/>
      </c>
      <c r="D123" s="18"/>
      <c r="E123" s="22"/>
      <c r="F123" s="22"/>
      <c r="G123" s="14"/>
      <c r="H123" s="19"/>
      <c r="I123" s="18"/>
      <c r="J123" s="19"/>
      <c r="K123" s="22"/>
    </row>
    <row r="124" spans="1:11" x14ac:dyDescent="0.3">
      <c r="A124" s="17"/>
      <c r="B124" s="18"/>
      <c r="C124" s="21" t="str">
        <f>IFERROR(VLOOKUP($B124,Vendor_Inventory!$A:$N,2,FALSE),"")</f>
        <v/>
      </c>
      <c r="D124" s="18"/>
      <c r="E124" s="22"/>
      <c r="F124" s="22"/>
      <c r="G124" s="14"/>
      <c r="H124" s="19"/>
      <c r="I124" s="18"/>
      <c r="J124" s="19"/>
      <c r="K124" s="22"/>
    </row>
    <row r="125" spans="1:11" x14ac:dyDescent="0.3">
      <c r="A125" s="17"/>
      <c r="B125" s="18"/>
      <c r="C125" s="21" t="str">
        <f>IFERROR(VLOOKUP($B125,Vendor_Inventory!$A:$N,2,FALSE),"")</f>
        <v/>
      </c>
      <c r="D125" s="18"/>
      <c r="E125" s="22"/>
      <c r="F125" s="22"/>
      <c r="G125" s="14"/>
      <c r="H125" s="19"/>
      <c r="I125" s="18"/>
      <c r="J125" s="19"/>
      <c r="K125" s="22"/>
    </row>
    <row r="126" spans="1:11" x14ac:dyDescent="0.3">
      <c r="A126" s="17"/>
      <c r="B126" s="18"/>
      <c r="C126" s="21" t="str">
        <f>IFERROR(VLOOKUP($B126,Vendor_Inventory!$A:$N,2,FALSE),"")</f>
        <v/>
      </c>
      <c r="D126" s="18"/>
      <c r="E126" s="22"/>
      <c r="F126" s="22"/>
      <c r="G126" s="14"/>
      <c r="H126" s="19"/>
      <c r="I126" s="18"/>
      <c r="J126" s="19"/>
      <c r="K126" s="22"/>
    </row>
    <row r="127" spans="1:11" x14ac:dyDescent="0.3">
      <c r="A127" s="17"/>
      <c r="B127" s="18"/>
      <c r="C127" s="21" t="str">
        <f>IFERROR(VLOOKUP($B127,Vendor_Inventory!$A:$N,2,FALSE),"")</f>
        <v/>
      </c>
      <c r="D127" s="18"/>
      <c r="E127" s="22"/>
      <c r="F127" s="22"/>
      <c r="G127" s="14"/>
      <c r="H127" s="19"/>
      <c r="I127" s="18"/>
      <c r="J127" s="19"/>
      <c r="K127" s="22"/>
    </row>
    <row r="128" spans="1:11" x14ac:dyDescent="0.3">
      <c r="A128" s="17"/>
      <c r="B128" s="18"/>
      <c r="C128" s="21" t="str">
        <f>IFERROR(VLOOKUP($B128,Vendor_Inventory!$A:$N,2,FALSE),"")</f>
        <v/>
      </c>
      <c r="D128" s="18"/>
      <c r="E128" s="22"/>
      <c r="F128" s="22"/>
      <c r="G128" s="14"/>
      <c r="H128" s="19"/>
      <c r="I128" s="18"/>
      <c r="J128" s="19"/>
      <c r="K128" s="22"/>
    </row>
    <row r="129" spans="1:11" x14ac:dyDescent="0.3">
      <c r="A129" s="17"/>
      <c r="B129" s="18"/>
      <c r="C129" s="21" t="str">
        <f>IFERROR(VLOOKUP($B129,Vendor_Inventory!$A:$N,2,FALSE),"")</f>
        <v/>
      </c>
      <c r="D129" s="18"/>
      <c r="E129" s="22"/>
      <c r="F129" s="22"/>
      <c r="G129" s="14"/>
      <c r="H129" s="19"/>
      <c r="I129" s="18"/>
      <c r="J129" s="19"/>
      <c r="K129" s="22"/>
    </row>
    <row r="130" spans="1:11" x14ac:dyDescent="0.3">
      <c r="A130" s="17"/>
      <c r="B130" s="18"/>
      <c r="C130" s="21" t="str">
        <f>IFERROR(VLOOKUP($B130,Vendor_Inventory!$A:$N,2,FALSE),"")</f>
        <v/>
      </c>
      <c r="D130" s="18"/>
      <c r="E130" s="22"/>
      <c r="F130" s="22"/>
      <c r="G130" s="14"/>
      <c r="H130" s="19"/>
      <c r="I130" s="18"/>
      <c r="J130" s="19"/>
      <c r="K130" s="22"/>
    </row>
    <row r="131" spans="1:11" x14ac:dyDescent="0.3">
      <c r="A131" s="17"/>
      <c r="B131" s="18"/>
      <c r="C131" s="21" t="str">
        <f>IFERROR(VLOOKUP($B131,Vendor_Inventory!$A:$N,2,FALSE),"")</f>
        <v/>
      </c>
      <c r="D131" s="18"/>
      <c r="E131" s="22"/>
      <c r="F131" s="22"/>
      <c r="G131" s="14"/>
      <c r="H131" s="19"/>
      <c r="I131" s="18"/>
      <c r="J131" s="19"/>
      <c r="K131" s="22"/>
    </row>
    <row r="132" spans="1:11" x14ac:dyDescent="0.3">
      <c r="A132" s="17"/>
      <c r="B132" s="18"/>
      <c r="C132" s="21" t="str">
        <f>IFERROR(VLOOKUP($B132,Vendor_Inventory!$A:$N,2,FALSE),"")</f>
        <v/>
      </c>
      <c r="D132" s="18"/>
      <c r="E132" s="22"/>
      <c r="F132" s="22"/>
      <c r="G132" s="14"/>
      <c r="H132" s="19"/>
      <c r="I132" s="18"/>
      <c r="J132" s="19"/>
      <c r="K132" s="22"/>
    </row>
    <row r="133" spans="1:11" x14ac:dyDescent="0.3">
      <c r="A133" s="17"/>
      <c r="B133" s="18"/>
      <c r="C133" s="21" t="str">
        <f>IFERROR(VLOOKUP($B133,Vendor_Inventory!$A:$N,2,FALSE),"")</f>
        <v/>
      </c>
      <c r="D133" s="18"/>
      <c r="E133" s="22"/>
      <c r="F133" s="22"/>
      <c r="G133" s="14"/>
      <c r="H133" s="19"/>
      <c r="I133" s="18"/>
      <c r="J133" s="19"/>
      <c r="K133" s="22"/>
    </row>
    <row r="134" spans="1:11" x14ac:dyDescent="0.3">
      <c r="A134" s="17"/>
      <c r="B134" s="18"/>
      <c r="C134" s="21" t="str">
        <f>IFERROR(VLOOKUP($B134,Vendor_Inventory!$A:$N,2,FALSE),"")</f>
        <v/>
      </c>
      <c r="D134" s="18"/>
      <c r="E134" s="22"/>
      <c r="F134" s="22"/>
      <c r="G134" s="14"/>
      <c r="H134" s="19"/>
      <c r="I134" s="18"/>
      <c r="J134" s="19"/>
      <c r="K134" s="22"/>
    </row>
    <row r="135" spans="1:11" x14ac:dyDescent="0.3">
      <c r="A135" s="17"/>
      <c r="B135" s="18"/>
      <c r="C135" s="21" t="str">
        <f>IFERROR(VLOOKUP($B135,Vendor_Inventory!$A:$N,2,FALSE),"")</f>
        <v/>
      </c>
      <c r="D135" s="18"/>
      <c r="E135" s="22"/>
      <c r="F135" s="22"/>
      <c r="G135" s="14"/>
      <c r="H135" s="19"/>
      <c r="I135" s="18"/>
      <c r="J135" s="19"/>
      <c r="K135" s="22"/>
    </row>
    <row r="136" spans="1:11" x14ac:dyDescent="0.3">
      <c r="A136" s="17"/>
      <c r="B136" s="18"/>
      <c r="C136" s="21" t="str">
        <f>IFERROR(VLOOKUP($B136,Vendor_Inventory!$A:$N,2,FALSE),"")</f>
        <v/>
      </c>
      <c r="D136" s="18"/>
      <c r="E136" s="22"/>
      <c r="F136" s="22"/>
      <c r="G136" s="14"/>
      <c r="H136" s="19"/>
      <c r="I136" s="18"/>
      <c r="J136" s="19"/>
      <c r="K136" s="22"/>
    </row>
    <row r="137" spans="1:11" x14ac:dyDescent="0.3">
      <c r="A137" s="17"/>
      <c r="B137" s="18"/>
      <c r="C137" s="21" t="str">
        <f>IFERROR(VLOOKUP($B137,Vendor_Inventory!$A:$N,2,FALSE),"")</f>
        <v/>
      </c>
      <c r="D137" s="18"/>
      <c r="E137" s="22"/>
      <c r="F137" s="22"/>
      <c r="G137" s="14"/>
      <c r="H137" s="19"/>
      <c r="I137" s="18"/>
      <c r="J137" s="19"/>
      <c r="K137" s="22"/>
    </row>
    <row r="138" spans="1:11" x14ac:dyDescent="0.3">
      <c r="A138" s="17"/>
      <c r="B138" s="18"/>
      <c r="C138" s="21" t="str">
        <f>IFERROR(VLOOKUP($B138,Vendor_Inventory!$A:$N,2,FALSE),"")</f>
        <v/>
      </c>
      <c r="D138" s="18"/>
      <c r="E138" s="22"/>
      <c r="F138" s="22"/>
      <c r="G138" s="14"/>
      <c r="H138" s="19"/>
      <c r="I138" s="18"/>
      <c r="J138" s="19"/>
      <c r="K138" s="22"/>
    </row>
    <row r="139" spans="1:11" x14ac:dyDescent="0.3">
      <c r="A139" s="17"/>
      <c r="B139" s="18"/>
      <c r="C139" s="21" t="str">
        <f>IFERROR(VLOOKUP($B139,Vendor_Inventory!$A:$N,2,FALSE),"")</f>
        <v/>
      </c>
      <c r="D139" s="18"/>
      <c r="E139" s="22"/>
      <c r="F139" s="22"/>
      <c r="G139" s="14"/>
      <c r="H139" s="19"/>
      <c r="I139" s="18"/>
      <c r="J139" s="19"/>
      <c r="K139" s="22"/>
    </row>
    <row r="140" spans="1:11" x14ac:dyDescent="0.3">
      <c r="A140" s="17"/>
      <c r="B140" s="18"/>
      <c r="C140" s="21" t="str">
        <f>IFERROR(VLOOKUP($B140,Vendor_Inventory!$A:$N,2,FALSE),"")</f>
        <v/>
      </c>
      <c r="D140" s="18"/>
      <c r="E140" s="22"/>
      <c r="F140" s="22"/>
      <c r="G140" s="14"/>
      <c r="H140" s="19"/>
      <c r="I140" s="18"/>
      <c r="J140" s="19"/>
      <c r="K140" s="22"/>
    </row>
    <row r="141" spans="1:11" x14ac:dyDescent="0.3">
      <c r="A141" s="17"/>
      <c r="B141" s="18"/>
      <c r="C141" s="21" t="str">
        <f>IFERROR(VLOOKUP($B141,Vendor_Inventory!$A:$N,2,FALSE),"")</f>
        <v/>
      </c>
      <c r="D141" s="18"/>
      <c r="E141" s="22"/>
      <c r="F141" s="22"/>
      <c r="G141" s="14"/>
      <c r="H141" s="19"/>
      <c r="I141" s="18"/>
      <c r="J141" s="19"/>
      <c r="K141" s="22"/>
    </row>
    <row r="142" spans="1:11" x14ac:dyDescent="0.3">
      <c r="A142" s="17"/>
      <c r="B142" s="18"/>
      <c r="C142" s="21" t="str">
        <f>IFERROR(VLOOKUP($B142,Vendor_Inventory!$A:$N,2,FALSE),"")</f>
        <v/>
      </c>
      <c r="D142" s="18"/>
      <c r="E142" s="22"/>
      <c r="F142" s="22"/>
      <c r="G142" s="14"/>
      <c r="H142" s="19"/>
      <c r="I142" s="18"/>
      <c r="J142" s="19"/>
      <c r="K142" s="22"/>
    </row>
    <row r="143" spans="1:11" x14ac:dyDescent="0.3">
      <c r="A143" s="17"/>
      <c r="B143" s="18"/>
      <c r="C143" s="21" t="str">
        <f>IFERROR(VLOOKUP($B143,Vendor_Inventory!$A:$N,2,FALSE),"")</f>
        <v/>
      </c>
      <c r="D143" s="18"/>
      <c r="E143" s="22"/>
      <c r="F143" s="22"/>
      <c r="G143" s="14"/>
      <c r="H143" s="19"/>
      <c r="I143" s="18"/>
      <c r="J143" s="19"/>
      <c r="K143" s="22"/>
    </row>
    <row r="144" spans="1:11" x14ac:dyDescent="0.3">
      <c r="A144" s="17"/>
      <c r="B144" s="18"/>
      <c r="C144" s="21" t="str">
        <f>IFERROR(VLOOKUP($B144,Vendor_Inventory!$A:$N,2,FALSE),"")</f>
        <v/>
      </c>
      <c r="D144" s="18"/>
      <c r="E144" s="22"/>
      <c r="F144" s="22"/>
      <c r="G144" s="14"/>
      <c r="H144" s="19"/>
      <c r="I144" s="18"/>
      <c r="J144" s="19"/>
      <c r="K144" s="22"/>
    </row>
    <row r="145" spans="1:11" x14ac:dyDescent="0.3">
      <c r="A145" s="17"/>
      <c r="B145" s="18"/>
      <c r="C145" s="21" t="str">
        <f>IFERROR(VLOOKUP($B145,Vendor_Inventory!$A:$N,2,FALSE),"")</f>
        <v/>
      </c>
      <c r="D145" s="18"/>
      <c r="E145" s="22"/>
      <c r="F145" s="22"/>
      <c r="G145" s="14"/>
      <c r="H145" s="19"/>
      <c r="I145" s="18"/>
      <c r="J145" s="19"/>
      <c r="K145" s="22"/>
    </row>
    <row r="146" spans="1:11" x14ac:dyDescent="0.3">
      <c r="A146" s="17"/>
      <c r="B146" s="18"/>
      <c r="C146" s="21" t="str">
        <f>IFERROR(VLOOKUP($B146,Vendor_Inventory!$A:$N,2,FALSE),"")</f>
        <v/>
      </c>
      <c r="D146" s="18"/>
      <c r="E146" s="22"/>
      <c r="F146" s="22"/>
      <c r="G146" s="14"/>
      <c r="H146" s="19"/>
      <c r="I146" s="18"/>
      <c r="J146" s="19"/>
      <c r="K146" s="22"/>
    </row>
    <row r="147" spans="1:11" x14ac:dyDescent="0.3">
      <c r="A147" s="17"/>
      <c r="B147" s="18"/>
      <c r="C147" s="21" t="str">
        <f>IFERROR(VLOOKUP($B147,Vendor_Inventory!$A:$N,2,FALSE),"")</f>
        <v/>
      </c>
      <c r="D147" s="18"/>
      <c r="E147" s="22"/>
      <c r="F147" s="22"/>
      <c r="G147" s="14"/>
      <c r="H147" s="19"/>
      <c r="I147" s="18"/>
      <c r="J147" s="19"/>
      <c r="K147" s="22"/>
    </row>
    <row r="148" spans="1:11" x14ac:dyDescent="0.3">
      <c r="A148" s="17"/>
      <c r="B148" s="18"/>
      <c r="C148" s="21" t="str">
        <f>IFERROR(VLOOKUP($B148,Vendor_Inventory!$A:$N,2,FALSE),"")</f>
        <v/>
      </c>
      <c r="D148" s="18"/>
      <c r="E148" s="22"/>
      <c r="F148" s="22"/>
      <c r="G148" s="14"/>
      <c r="H148" s="19"/>
      <c r="I148" s="18"/>
      <c r="J148" s="19"/>
      <c r="K148" s="22"/>
    </row>
    <row r="149" spans="1:11" x14ac:dyDescent="0.3">
      <c r="A149" s="17"/>
      <c r="B149" s="18"/>
      <c r="C149" s="21" t="str">
        <f>IFERROR(VLOOKUP($B149,Vendor_Inventory!$A:$N,2,FALSE),"")</f>
        <v/>
      </c>
      <c r="D149" s="18"/>
      <c r="E149" s="22"/>
      <c r="F149" s="22"/>
      <c r="G149" s="14"/>
      <c r="H149" s="19"/>
      <c r="I149" s="18"/>
      <c r="J149" s="19"/>
      <c r="K149" s="22"/>
    </row>
    <row r="150" spans="1:11" x14ac:dyDescent="0.3">
      <c r="A150" s="17"/>
      <c r="B150" s="18"/>
      <c r="C150" s="21" t="str">
        <f>IFERROR(VLOOKUP($B150,Vendor_Inventory!$A:$N,2,FALSE),"")</f>
        <v/>
      </c>
      <c r="D150" s="18"/>
      <c r="E150" s="22"/>
      <c r="F150" s="22"/>
      <c r="G150" s="14"/>
      <c r="H150" s="19"/>
      <c r="I150" s="18"/>
      <c r="J150" s="19"/>
      <c r="K150" s="22"/>
    </row>
    <row r="151" spans="1:11" x14ac:dyDescent="0.3">
      <c r="A151" s="17"/>
      <c r="B151" s="18"/>
      <c r="C151" s="21" t="str">
        <f>IFERROR(VLOOKUP($B151,Vendor_Inventory!$A:$N,2,FALSE),"")</f>
        <v/>
      </c>
      <c r="D151" s="18"/>
      <c r="E151" s="22"/>
      <c r="F151" s="22"/>
      <c r="G151" s="14"/>
      <c r="H151" s="19"/>
      <c r="I151" s="18"/>
      <c r="J151" s="19"/>
      <c r="K151" s="22"/>
    </row>
    <row r="152" spans="1:11" x14ac:dyDescent="0.3">
      <c r="A152" s="17"/>
      <c r="B152" s="18"/>
      <c r="C152" s="21" t="str">
        <f>IFERROR(VLOOKUP($B152,Vendor_Inventory!$A:$N,2,FALSE),"")</f>
        <v/>
      </c>
      <c r="D152" s="18"/>
      <c r="E152" s="22"/>
      <c r="F152" s="22"/>
      <c r="G152" s="14"/>
      <c r="H152" s="19"/>
      <c r="I152" s="18"/>
      <c r="J152" s="19"/>
      <c r="K152" s="22"/>
    </row>
    <row r="153" spans="1:11" x14ac:dyDescent="0.3">
      <c r="A153" s="17"/>
      <c r="B153" s="18"/>
      <c r="C153" s="21" t="str">
        <f>IFERROR(VLOOKUP($B153,Vendor_Inventory!$A:$N,2,FALSE),"")</f>
        <v/>
      </c>
      <c r="D153" s="18"/>
      <c r="E153" s="22"/>
      <c r="F153" s="22"/>
      <c r="G153" s="14"/>
      <c r="H153" s="19"/>
      <c r="I153" s="18"/>
      <c r="J153" s="19"/>
      <c r="K153" s="22"/>
    </row>
    <row r="154" spans="1:11" x14ac:dyDescent="0.3">
      <c r="A154" s="17"/>
      <c r="B154" s="18"/>
      <c r="C154" s="21" t="str">
        <f>IFERROR(VLOOKUP($B154,Vendor_Inventory!$A:$N,2,FALSE),"")</f>
        <v/>
      </c>
      <c r="D154" s="18"/>
      <c r="E154" s="22"/>
      <c r="F154" s="22"/>
      <c r="G154" s="14"/>
      <c r="H154" s="19"/>
      <c r="I154" s="18"/>
      <c r="J154" s="19"/>
      <c r="K154" s="22"/>
    </row>
    <row r="155" spans="1:11" x14ac:dyDescent="0.3">
      <c r="A155" s="17"/>
      <c r="B155" s="18"/>
      <c r="C155" s="21" t="str">
        <f>IFERROR(VLOOKUP($B155,Vendor_Inventory!$A:$N,2,FALSE),"")</f>
        <v/>
      </c>
      <c r="D155" s="18"/>
      <c r="E155" s="22"/>
      <c r="F155" s="22"/>
      <c r="G155" s="14"/>
      <c r="H155" s="19"/>
      <c r="I155" s="18"/>
      <c r="J155" s="19"/>
      <c r="K155" s="22"/>
    </row>
    <row r="156" spans="1:11" x14ac:dyDescent="0.3">
      <c r="A156" s="17"/>
      <c r="B156" s="18"/>
      <c r="C156" s="21" t="str">
        <f>IFERROR(VLOOKUP($B156,Vendor_Inventory!$A:$N,2,FALSE),"")</f>
        <v/>
      </c>
      <c r="D156" s="18"/>
      <c r="E156" s="22"/>
      <c r="F156" s="22"/>
      <c r="G156" s="14"/>
      <c r="H156" s="19"/>
      <c r="I156" s="18"/>
      <c r="J156" s="19"/>
      <c r="K156" s="22"/>
    </row>
    <row r="157" spans="1:11" x14ac:dyDescent="0.3">
      <c r="A157" s="17"/>
      <c r="B157" s="18"/>
      <c r="C157" s="21" t="str">
        <f>IFERROR(VLOOKUP($B157,Vendor_Inventory!$A:$N,2,FALSE),"")</f>
        <v/>
      </c>
      <c r="D157" s="18"/>
      <c r="E157" s="22"/>
      <c r="F157" s="22"/>
      <c r="G157" s="14"/>
      <c r="H157" s="19"/>
      <c r="I157" s="18"/>
      <c r="J157" s="19"/>
      <c r="K157" s="22"/>
    </row>
    <row r="158" spans="1:11" x14ac:dyDescent="0.3">
      <c r="A158" s="17"/>
      <c r="B158" s="18"/>
      <c r="C158" s="21" t="str">
        <f>IFERROR(VLOOKUP($B158,Vendor_Inventory!$A:$N,2,FALSE),"")</f>
        <v/>
      </c>
      <c r="D158" s="18"/>
      <c r="E158" s="22"/>
      <c r="F158" s="22"/>
      <c r="G158" s="14"/>
      <c r="H158" s="19"/>
      <c r="I158" s="18"/>
      <c r="J158" s="19"/>
      <c r="K158" s="22"/>
    </row>
    <row r="159" spans="1:11" x14ac:dyDescent="0.3">
      <c r="A159" s="17"/>
      <c r="B159" s="18"/>
      <c r="C159" s="21" t="str">
        <f>IFERROR(VLOOKUP($B159,Vendor_Inventory!$A:$N,2,FALSE),"")</f>
        <v/>
      </c>
      <c r="D159" s="18"/>
      <c r="E159" s="22"/>
      <c r="F159" s="22"/>
      <c r="G159" s="14"/>
      <c r="H159" s="19"/>
      <c r="I159" s="18"/>
      <c r="J159" s="19"/>
      <c r="K159" s="22"/>
    </row>
    <row r="160" spans="1:11" x14ac:dyDescent="0.3">
      <c r="A160" s="17"/>
      <c r="B160" s="18"/>
      <c r="C160" s="21" t="str">
        <f>IFERROR(VLOOKUP($B160,Vendor_Inventory!$A:$N,2,FALSE),"")</f>
        <v/>
      </c>
      <c r="D160" s="18"/>
      <c r="E160" s="22"/>
      <c r="F160" s="22"/>
      <c r="G160" s="14"/>
      <c r="H160" s="19"/>
      <c r="I160" s="18"/>
      <c r="J160" s="19"/>
      <c r="K160" s="22"/>
    </row>
    <row r="161" spans="1:11" x14ac:dyDescent="0.3">
      <c r="A161" s="17"/>
      <c r="B161" s="18"/>
      <c r="C161" s="21" t="str">
        <f>IFERROR(VLOOKUP($B161,Vendor_Inventory!$A:$N,2,FALSE),"")</f>
        <v/>
      </c>
      <c r="D161" s="18"/>
      <c r="E161" s="22"/>
      <c r="F161" s="22"/>
      <c r="G161" s="14"/>
      <c r="H161" s="19"/>
      <c r="I161" s="18"/>
      <c r="J161" s="19"/>
      <c r="K161" s="22"/>
    </row>
    <row r="162" spans="1:11" x14ac:dyDescent="0.3">
      <c r="A162" s="17"/>
      <c r="B162" s="18"/>
      <c r="C162" s="21" t="str">
        <f>IFERROR(VLOOKUP($B162,Vendor_Inventory!$A:$N,2,FALSE),"")</f>
        <v/>
      </c>
      <c r="D162" s="18"/>
      <c r="E162" s="22"/>
      <c r="F162" s="22"/>
      <c r="G162" s="14"/>
      <c r="H162" s="19"/>
      <c r="I162" s="18"/>
      <c r="J162" s="19"/>
      <c r="K162" s="22"/>
    </row>
    <row r="163" spans="1:11" x14ac:dyDescent="0.3">
      <c r="A163" s="17"/>
      <c r="B163" s="18"/>
      <c r="C163" s="21" t="str">
        <f>IFERROR(VLOOKUP($B163,Vendor_Inventory!$A:$N,2,FALSE),"")</f>
        <v/>
      </c>
      <c r="D163" s="18"/>
      <c r="E163" s="22"/>
      <c r="F163" s="22"/>
      <c r="G163" s="14"/>
      <c r="H163" s="19"/>
      <c r="I163" s="18"/>
      <c r="J163" s="19"/>
      <c r="K163" s="22"/>
    </row>
    <row r="164" spans="1:11" x14ac:dyDescent="0.3">
      <c r="A164" s="17"/>
      <c r="B164" s="18"/>
      <c r="C164" s="21" t="str">
        <f>IFERROR(VLOOKUP($B164,Vendor_Inventory!$A:$N,2,FALSE),"")</f>
        <v/>
      </c>
      <c r="D164" s="18"/>
      <c r="E164" s="22"/>
      <c r="F164" s="22"/>
      <c r="G164" s="14"/>
      <c r="H164" s="19"/>
      <c r="I164" s="18"/>
      <c r="J164" s="19"/>
      <c r="K164" s="22"/>
    </row>
    <row r="165" spans="1:11" x14ac:dyDescent="0.3">
      <c r="A165" s="17"/>
      <c r="B165" s="18"/>
      <c r="C165" s="21" t="str">
        <f>IFERROR(VLOOKUP($B165,Vendor_Inventory!$A:$N,2,FALSE),"")</f>
        <v/>
      </c>
      <c r="D165" s="18"/>
      <c r="E165" s="22"/>
      <c r="F165" s="22"/>
      <c r="G165" s="14"/>
      <c r="H165" s="19"/>
      <c r="I165" s="18"/>
      <c r="J165" s="19"/>
      <c r="K165" s="22"/>
    </row>
    <row r="166" spans="1:11" x14ac:dyDescent="0.3">
      <c r="A166" s="17"/>
      <c r="B166" s="18"/>
      <c r="C166" s="21" t="str">
        <f>IFERROR(VLOOKUP($B166,Vendor_Inventory!$A:$N,2,FALSE),"")</f>
        <v/>
      </c>
      <c r="D166" s="18"/>
      <c r="E166" s="22"/>
      <c r="F166" s="22"/>
      <c r="G166" s="14"/>
      <c r="H166" s="19"/>
      <c r="I166" s="18"/>
      <c r="J166" s="19"/>
      <c r="K166" s="22"/>
    </row>
    <row r="167" spans="1:11" x14ac:dyDescent="0.3">
      <c r="A167" s="17"/>
      <c r="B167" s="18"/>
      <c r="C167" s="21" t="str">
        <f>IFERROR(VLOOKUP($B167,Vendor_Inventory!$A:$N,2,FALSE),"")</f>
        <v/>
      </c>
      <c r="D167" s="18"/>
      <c r="E167" s="22"/>
      <c r="F167" s="22"/>
      <c r="G167" s="14"/>
      <c r="H167" s="19"/>
      <c r="I167" s="18"/>
      <c r="J167" s="19"/>
      <c r="K167" s="22"/>
    </row>
    <row r="168" spans="1:11" x14ac:dyDescent="0.3">
      <c r="A168" s="17"/>
      <c r="B168" s="18"/>
      <c r="C168" s="21" t="str">
        <f>IFERROR(VLOOKUP($B168,Vendor_Inventory!$A:$N,2,FALSE),"")</f>
        <v/>
      </c>
      <c r="D168" s="18"/>
      <c r="E168" s="22"/>
      <c r="F168" s="22"/>
      <c r="G168" s="14"/>
      <c r="H168" s="19"/>
      <c r="I168" s="18"/>
      <c r="J168" s="19"/>
      <c r="K168" s="22"/>
    </row>
    <row r="169" spans="1:11" x14ac:dyDescent="0.3">
      <c r="A169" s="17"/>
      <c r="B169" s="18"/>
      <c r="C169" s="21" t="str">
        <f>IFERROR(VLOOKUP($B169,Vendor_Inventory!$A:$N,2,FALSE),"")</f>
        <v/>
      </c>
      <c r="D169" s="18"/>
      <c r="E169" s="22"/>
      <c r="F169" s="22"/>
      <c r="G169" s="14"/>
      <c r="H169" s="19"/>
      <c r="I169" s="18"/>
      <c r="J169" s="19"/>
      <c r="K169" s="22"/>
    </row>
    <row r="170" spans="1:11" x14ac:dyDescent="0.3">
      <c r="A170" s="17"/>
      <c r="B170" s="18"/>
      <c r="C170" s="21" t="str">
        <f>IFERROR(VLOOKUP($B170,Vendor_Inventory!$A:$N,2,FALSE),"")</f>
        <v/>
      </c>
      <c r="D170" s="18"/>
      <c r="E170" s="22"/>
      <c r="F170" s="22"/>
      <c r="G170" s="14"/>
      <c r="H170" s="19"/>
      <c r="I170" s="18"/>
      <c r="J170" s="19"/>
      <c r="K170" s="22"/>
    </row>
    <row r="171" spans="1:11" x14ac:dyDescent="0.3">
      <c r="A171" s="17"/>
      <c r="B171" s="18"/>
      <c r="C171" s="21" t="str">
        <f>IFERROR(VLOOKUP($B171,Vendor_Inventory!$A:$N,2,FALSE),"")</f>
        <v/>
      </c>
      <c r="D171" s="18"/>
      <c r="E171" s="22"/>
      <c r="F171" s="22"/>
      <c r="G171" s="14"/>
      <c r="H171" s="19"/>
      <c r="I171" s="18"/>
      <c r="J171" s="19"/>
      <c r="K171" s="22"/>
    </row>
    <row r="172" spans="1:11" x14ac:dyDescent="0.3">
      <c r="A172" s="17"/>
      <c r="B172" s="18"/>
      <c r="C172" s="21" t="str">
        <f>IFERROR(VLOOKUP($B172,Vendor_Inventory!$A:$N,2,FALSE),"")</f>
        <v/>
      </c>
      <c r="D172" s="18"/>
      <c r="E172" s="22"/>
      <c r="F172" s="22"/>
      <c r="G172" s="14"/>
      <c r="H172" s="19"/>
      <c r="I172" s="18"/>
      <c r="J172" s="19"/>
      <c r="K172" s="22"/>
    </row>
    <row r="173" spans="1:11" x14ac:dyDescent="0.3">
      <c r="A173" s="17"/>
      <c r="B173" s="18"/>
      <c r="C173" s="21" t="str">
        <f>IFERROR(VLOOKUP($B173,Vendor_Inventory!$A:$N,2,FALSE),"")</f>
        <v/>
      </c>
      <c r="D173" s="18"/>
      <c r="E173" s="22"/>
      <c r="F173" s="22"/>
      <c r="G173" s="14"/>
      <c r="H173" s="19"/>
      <c r="I173" s="18"/>
      <c r="J173" s="19"/>
      <c r="K173" s="22"/>
    </row>
    <row r="174" spans="1:11" x14ac:dyDescent="0.3">
      <c r="A174" s="17"/>
      <c r="B174" s="18"/>
      <c r="C174" s="21" t="str">
        <f>IFERROR(VLOOKUP($B174,Vendor_Inventory!$A:$N,2,FALSE),"")</f>
        <v/>
      </c>
      <c r="D174" s="18"/>
      <c r="E174" s="22"/>
      <c r="F174" s="22"/>
      <c r="G174" s="14"/>
      <c r="H174" s="19"/>
      <c r="I174" s="18"/>
      <c r="J174" s="19"/>
      <c r="K174" s="22"/>
    </row>
    <row r="175" spans="1:11" x14ac:dyDescent="0.3">
      <c r="A175" s="17"/>
      <c r="B175" s="18"/>
      <c r="C175" s="21" t="str">
        <f>IFERROR(VLOOKUP($B175,Vendor_Inventory!$A:$N,2,FALSE),"")</f>
        <v/>
      </c>
      <c r="D175" s="18"/>
      <c r="E175" s="22"/>
      <c r="F175" s="22"/>
      <c r="G175" s="14"/>
      <c r="H175" s="19"/>
      <c r="I175" s="18"/>
      <c r="J175" s="19"/>
      <c r="K175" s="22"/>
    </row>
    <row r="176" spans="1:11" x14ac:dyDescent="0.3">
      <c r="A176" s="17"/>
      <c r="B176" s="18"/>
      <c r="C176" s="21" t="str">
        <f>IFERROR(VLOOKUP($B176,Vendor_Inventory!$A:$N,2,FALSE),"")</f>
        <v/>
      </c>
      <c r="D176" s="18"/>
      <c r="E176" s="22"/>
      <c r="F176" s="22"/>
      <c r="G176" s="14"/>
      <c r="H176" s="19"/>
      <c r="I176" s="18"/>
      <c r="J176" s="19"/>
      <c r="K176" s="22"/>
    </row>
    <row r="177" spans="1:11" x14ac:dyDescent="0.3">
      <c r="A177" s="17"/>
      <c r="B177" s="18"/>
      <c r="C177" s="21" t="str">
        <f>IFERROR(VLOOKUP($B177,Vendor_Inventory!$A:$N,2,FALSE),"")</f>
        <v/>
      </c>
      <c r="D177" s="18"/>
      <c r="E177" s="22"/>
      <c r="F177" s="22"/>
      <c r="G177" s="14"/>
      <c r="H177" s="19"/>
      <c r="I177" s="18"/>
      <c r="J177" s="19"/>
      <c r="K177" s="22"/>
    </row>
    <row r="178" spans="1:11" x14ac:dyDescent="0.3">
      <c r="A178" s="17"/>
      <c r="B178" s="18"/>
      <c r="C178" s="21" t="str">
        <f>IFERROR(VLOOKUP($B178,Vendor_Inventory!$A:$N,2,FALSE),"")</f>
        <v/>
      </c>
      <c r="D178" s="18"/>
      <c r="E178" s="22"/>
      <c r="F178" s="22"/>
      <c r="G178" s="14"/>
      <c r="H178" s="19"/>
      <c r="I178" s="18"/>
      <c r="J178" s="19"/>
      <c r="K178" s="22"/>
    </row>
    <row r="179" spans="1:11" x14ac:dyDescent="0.3">
      <c r="A179" s="17"/>
      <c r="B179" s="18"/>
      <c r="C179" s="21" t="str">
        <f>IFERROR(VLOOKUP($B179,Vendor_Inventory!$A:$N,2,FALSE),"")</f>
        <v/>
      </c>
      <c r="D179" s="18"/>
      <c r="E179" s="22"/>
      <c r="F179" s="22"/>
      <c r="G179" s="14"/>
      <c r="H179" s="19"/>
      <c r="I179" s="18"/>
      <c r="J179" s="19"/>
      <c r="K179" s="22"/>
    </row>
    <row r="180" spans="1:11" x14ac:dyDescent="0.3">
      <c r="A180" s="17"/>
      <c r="B180" s="18"/>
      <c r="C180" s="21" t="str">
        <f>IFERROR(VLOOKUP($B180,Vendor_Inventory!$A:$N,2,FALSE),"")</f>
        <v/>
      </c>
      <c r="D180" s="18"/>
      <c r="E180" s="22"/>
      <c r="F180" s="22"/>
      <c r="G180" s="14"/>
      <c r="H180" s="19"/>
      <c r="I180" s="18"/>
      <c r="J180" s="19"/>
      <c r="K180" s="22"/>
    </row>
    <row r="181" spans="1:11" x14ac:dyDescent="0.3">
      <c r="A181" s="17"/>
      <c r="B181" s="18"/>
      <c r="C181" s="21" t="str">
        <f>IFERROR(VLOOKUP($B181,Vendor_Inventory!$A:$N,2,FALSE),"")</f>
        <v/>
      </c>
      <c r="D181" s="18"/>
      <c r="E181" s="22"/>
      <c r="F181" s="22"/>
      <c r="G181" s="14"/>
      <c r="H181" s="19"/>
      <c r="I181" s="18"/>
      <c r="J181" s="19"/>
      <c r="K181" s="22"/>
    </row>
    <row r="182" spans="1:11" x14ac:dyDescent="0.3">
      <c r="A182" s="17"/>
      <c r="B182" s="18"/>
      <c r="C182" s="21" t="str">
        <f>IFERROR(VLOOKUP($B182,Vendor_Inventory!$A:$N,2,FALSE),"")</f>
        <v/>
      </c>
      <c r="D182" s="18"/>
      <c r="E182" s="22"/>
      <c r="F182" s="22"/>
      <c r="G182" s="14"/>
      <c r="H182" s="19"/>
      <c r="I182" s="18"/>
      <c r="J182" s="19"/>
      <c r="K182" s="22"/>
    </row>
    <row r="183" spans="1:11" x14ac:dyDescent="0.3">
      <c r="A183" s="17"/>
      <c r="B183" s="18"/>
      <c r="C183" s="21" t="str">
        <f>IFERROR(VLOOKUP($B183,Vendor_Inventory!$A:$N,2,FALSE),"")</f>
        <v/>
      </c>
      <c r="D183" s="18"/>
      <c r="E183" s="22"/>
      <c r="F183" s="22"/>
      <c r="G183" s="14"/>
      <c r="H183" s="19"/>
      <c r="I183" s="18"/>
      <c r="J183" s="19"/>
      <c r="K183" s="22"/>
    </row>
    <row r="184" spans="1:11" x14ac:dyDescent="0.3">
      <c r="A184" s="17"/>
      <c r="B184" s="18"/>
      <c r="C184" s="21" t="str">
        <f>IFERROR(VLOOKUP($B184,Vendor_Inventory!$A:$N,2,FALSE),"")</f>
        <v/>
      </c>
      <c r="D184" s="18"/>
      <c r="E184" s="22"/>
      <c r="F184" s="22"/>
      <c r="G184" s="14"/>
      <c r="H184" s="19"/>
      <c r="I184" s="18"/>
      <c r="J184" s="19"/>
      <c r="K184" s="22"/>
    </row>
    <row r="185" spans="1:11" x14ac:dyDescent="0.3">
      <c r="A185" s="17"/>
      <c r="B185" s="18"/>
      <c r="C185" s="21" t="str">
        <f>IFERROR(VLOOKUP($B185,Vendor_Inventory!$A:$N,2,FALSE),"")</f>
        <v/>
      </c>
      <c r="D185" s="18"/>
      <c r="E185" s="22"/>
      <c r="F185" s="22"/>
      <c r="G185" s="14"/>
      <c r="H185" s="19"/>
      <c r="I185" s="18"/>
      <c r="J185" s="19"/>
      <c r="K185" s="22"/>
    </row>
    <row r="186" spans="1:11" x14ac:dyDescent="0.3">
      <c r="A186" s="17"/>
      <c r="B186" s="18"/>
      <c r="C186" s="21" t="str">
        <f>IFERROR(VLOOKUP($B186,Vendor_Inventory!$A:$N,2,FALSE),"")</f>
        <v/>
      </c>
      <c r="D186" s="18"/>
      <c r="E186" s="22"/>
      <c r="F186" s="22"/>
      <c r="G186" s="14"/>
      <c r="H186" s="19"/>
      <c r="I186" s="18"/>
      <c r="J186" s="19"/>
      <c r="K186" s="22"/>
    </row>
    <row r="187" spans="1:11" x14ac:dyDescent="0.3">
      <c r="A187" s="17"/>
      <c r="B187" s="18"/>
      <c r="C187" s="21" t="str">
        <f>IFERROR(VLOOKUP($B187,Vendor_Inventory!$A:$N,2,FALSE),"")</f>
        <v/>
      </c>
      <c r="D187" s="18"/>
      <c r="E187" s="22"/>
      <c r="F187" s="22"/>
      <c r="G187" s="14"/>
      <c r="H187" s="19"/>
      <c r="I187" s="18"/>
      <c r="J187" s="19"/>
      <c r="K187" s="22"/>
    </row>
    <row r="188" spans="1:11" x14ac:dyDescent="0.3">
      <c r="A188" s="17"/>
      <c r="B188" s="18"/>
      <c r="C188" s="21" t="str">
        <f>IFERROR(VLOOKUP($B188,Vendor_Inventory!$A:$N,2,FALSE),"")</f>
        <v/>
      </c>
      <c r="D188" s="18"/>
      <c r="E188" s="22"/>
      <c r="F188" s="22"/>
      <c r="G188" s="14"/>
      <c r="H188" s="19"/>
      <c r="I188" s="18"/>
      <c r="J188" s="19"/>
      <c r="K188" s="22"/>
    </row>
    <row r="189" spans="1:11" x14ac:dyDescent="0.3">
      <c r="A189" s="17"/>
      <c r="B189" s="18"/>
      <c r="C189" s="21" t="str">
        <f>IFERROR(VLOOKUP($B189,Vendor_Inventory!$A:$N,2,FALSE),"")</f>
        <v/>
      </c>
      <c r="D189" s="18"/>
      <c r="E189" s="22"/>
      <c r="F189" s="22"/>
      <c r="G189" s="14"/>
      <c r="H189" s="19"/>
      <c r="I189" s="18"/>
      <c r="J189" s="19"/>
      <c r="K189" s="22"/>
    </row>
    <row r="190" spans="1:11" x14ac:dyDescent="0.3">
      <c r="A190" s="17"/>
      <c r="B190" s="18"/>
      <c r="C190" s="21" t="str">
        <f>IFERROR(VLOOKUP($B190,Vendor_Inventory!$A:$N,2,FALSE),"")</f>
        <v/>
      </c>
      <c r="D190" s="18"/>
      <c r="E190" s="22"/>
      <c r="F190" s="22"/>
      <c r="G190" s="14"/>
      <c r="H190" s="19"/>
      <c r="I190" s="18"/>
      <c r="J190" s="19"/>
      <c r="K190" s="22"/>
    </row>
    <row r="191" spans="1:11" x14ac:dyDescent="0.3">
      <c r="A191" s="17"/>
      <c r="B191" s="18"/>
      <c r="C191" s="21" t="str">
        <f>IFERROR(VLOOKUP($B191,Vendor_Inventory!$A:$N,2,FALSE),"")</f>
        <v/>
      </c>
      <c r="D191" s="18"/>
      <c r="E191" s="22"/>
      <c r="F191" s="22"/>
      <c r="G191" s="14"/>
      <c r="H191" s="19"/>
      <c r="I191" s="18"/>
      <c r="J191" s="19"/>
      <c r="K191" s="22"/>
    </row>
    <row r="192" spans="1:11" x14ac:dyDescent="0.3">
      <c r="A192" s="17"/>
      <c r="B192" s="18"/>
      <c r="C192" s="21" t="str">
        <f>IFERROR(VLOOKUP($B192,Vendor_Inventory!$A:$N,2,FALSE),"")</f>
        <v/>
      </c>
      <c r="D192" s="18"/>
      <c r="E192" s="22"/>
      <c r="F192" s="22"/>
      <c r="G192" s="14"/>
      <c r="H192" s="19"/>
      <c r="I192" s="18"/>
      <c r="J192" s="19"/>
      <c r="K192" s="22"/>
    </row>
    <row r="193" spans="1:11" x14ac:dyDescent="0.3">
      <c r="A193" s="17"/>
      <c r="B193" s="18"/>
      <c r="C193" s="21" t="str">
        <f>IFERROR(VLOOKUP($B193,Vendor_Inventory!$A:$N,2,FALSE),"")</f>
        <v/>
      </c>
      <c r="D193" s="18"/>
      <c r="E193" s="22"/>
      <c r="F193" s="22"/>
      <c r="G193" s="14"/>
      <c r="H193" s="19"/>
      <c r="I193" s="18"/>
      <c r="J193" s="19"/>
      <c r="K193" s="22"/>
    </row>
    <row r="194" spans="1:11" x14ac:dyDescent="0.3">
      <c r="A194" s="17"/>
      <c r="B194" s="18"/>
      <c r="C194" s="21" t="str">
        <f>IFERROR(VLOOKUP($B194,Vendor_Inventory!$A:$N,2,FALSE),"")</f>
        <v/>
      </c>
      <c r="D194" s="18"/>
      <c r="E194" s="22"/>
      <c r="F194" s="22"/>
      <c r="G194" s="14"/>
      <c r="H194" s="19"/>
      <c r="I194" s="18"/>
      <c r="J194" s="19"/>
      <c r="K194" s="22"/>
    </row>
    <row r="195" spans="1:11" x14ac:dyDescent="0.3">
      <c r="A195" s="17"/>
      <c r="B195" s="18"/>
      <c r="C195" s="21" t="str">
        <f>IFERROR(VLOOKUP($B195,Vendor_Inventory!$A:$N,2,FALSE),"")</f>
        <v/>
      </c>
      <c r="D195" s="18"/>
      <c r="E195" s="22"/>
      <c r="F195" s="22"/>
      <c r="G195" s="14"/>
      <c r="H195" s="19"/>
      <c r="I195" s="18"/>
      <c r="J195" s="19"/>
      <c r="K195" s="22"/>
    </row>
    <row r="196" spans="1:11" x14ac:dyDescent="0.3">
      <c r="A196" s="17"/>
      <c r="B196" s="18"/>
      <c r="C196" s="21" t="str">
        <f>IFERROR(VLOOKUP($B196,Vendor_Inventory!$A:$N,2,FALSE),"")</f>
        <v/>
      </c>
      <c r="D196" s="18"/>
      <c r="E196" s="22"/>
      <c r="F196" s="22"/>
      <c r="G196" s="14"/>
      <c r="H196" s="19"/>
      <c r="I196" s="18"/>
      <c r="J196" s="19"/>
      <c r="K196" s="22"/>
    </row>
    <row r="197" spans="1:11" x14ac:dyDescent="0.3">
      <c r="A197" s="17"/>
      <c r="B197" s="18"/>
      <c r="C197" s="21" t="str">
        <f>IFERROR(VLOOKUP($B197,Vendor_Inventory!$A:$N,2,FALSE),"")</f>
        <v/>
      </c>
      <c r="D197" s="18"/>
      <c r="E197" s="22"/>
      <c r="F197" s="22"/>
      <c r="G197" s="14"/>
      <c r="H197" s="19"/>
      <c r="I197" s="18"/>
      <c r="J197" s="19"/>
      <c r="K197" s="22"/>
    </row>
    <row r="198" spans="1:11" x14ac:dyDescent="0.3">
      <c r="A198" s="17"/>
      <c r="B198" s="18"/>
      <c r="C198" s="21" t="str">
        <f>IFERROR(VLOOKUP($B198,Vendor_Inventory!$A:$N,2,FALSE),"")</f>
        <v/>
      </c>
      <c r="D198" s="18"/>
      <c r="E198" s="22"/>
      <c r="F198" s="22"/>
      <c r="G198" s="14"/>
      <c r="H198" s="19"/>
      <c r="I198" s="18"/>
      <c r="J198" s="19"/>
      <c r="K198" s="22"/>
    </row>
    <row r="199" spans="1:11" x14ac:dyDescent="0.3">
      <c r="A199" s="17"/>
      <c r="B199" s="18"/>
      <c r="C199" s="21" t="str">
        <f>IFERROR(VLOOKUP($B199,Vendor_Inventory!$A:$N,2,FALSE),"")</f>
        <v/>
      </c>
      <c r="D199" s="18"/>
      <c r="E199" s="22"/>
      <c r="F199" s="22"/>
      <c r="G199" s="14"/>
      <c r="H199" s="19"/>
      <c r="I199" s="18"/>
      <c r="J199" s="19"/>
      <c r="K199" s="22"/>
    </row>
    <row r="200" spans="1:11" x14ac:dyDescent="0.3">
      <c r="A200" s="17"/>
      <c r="B200" s="18"/>
      <c r="C200" s="21" t="str">
        <f>IFERROR(VLOOKUP($B200,Vendor_Inventory!$A:$N,2,FALSE),"")</f>
        <v/>
      </c>
      <c r="D200" s="18"/>
      <c r="E200" s="22"/>
      <c r="F200" s="22"/>
      <c r="G200" s="14"/>
      <c r="H200" s="19"/>
      <c r="I200" s="18"/>
      <c r="J200" s="19"/>
      <c r="K200" s="22"/>
    </row>
    <row r="201" spans="1:11" x14ac:dyDescent="0.3">
      <c r="A201" s="17"/>
      <c r="B201" s="18"/>
      <c r="C201" s="21" t="str">
        <f>IFERROR(VLOOKUP($B201,Vendor_Inventory!$A:$N,2,FALSE),"")</f>
        <v/>
      </c>
      <c r="D201" s="18"/>
      <c r="E201" s="22"/>
      <c r="F201" s="22"/>
      <c r="G201" s="14"/>
      <c r="H201" s="19"/>
      <c r="I201" s="18"/>
      <c r="J201" s="19"/>
      <c r="K201" s="22"/>
    </row>
    <row r="202" spans="1:11" x14ac:dyDescent="0.3">
      <c r="A202" s="17"/>
      <c r="B202" s="18"/>
      <c r="C202" s="21" t="str">
        <f>IFERROR(VLOOKUP($B202,Vendor_Inventory!$A:$N,2,FALSE),"")</f>
        <v/>
      </c>
      <c r="D202" s="18"/>
      <c r="E202" s="22"/>
      <c r="F202" s="22"/>
      <c r="G202" s="14"/>
      <c r="H202" s="19"/>
      <c r="I202" s="18"/>
      <c r="J202" s="19"/>
      <c r="K202" s="22"/>
    </row>
    <row r="203" spans="1:11" x14ac:dyDescent="0.3">
      <c r="A203" s="17"/>
      <c r="B203" s="18"/>
      <c r="C203" s="21" t="str">
        <f>IFERROR(VLOOKUP($B203,Vendor_Inventory!$A:$N,2,FALSE),"")</f>
        <v/>
      </c>
      <c r="D203" s="18"/>
      <c r="E203" s="22"/>
      <c r="F203" s="22"/>
      <c r="G203" s="14"/>
      <c r="H203" s="19"/>
      <c r="I203" s="18"/>
      <c r="J203" s="19"/>
      <c r="K203" s="22"/>
    </row>
    <row r="204" spans="1:11" x14ac:dyDescent="0.3">
      <c r="A204" s="17"/>
      <c r="B204" s="18"/>
      <c r="C204" s="21" t="str">
        <f>IFERROR(VLOOKUP($B204,Vendor_Inventory!$A:$N,2,FALSE),"")</f>
        <v/>
      </c>
      <c r="D204" s="18"/>
      <c r="E204" s="22"/>
      <c r="F204" s="22"/>
      <c r="G204" s="14"/>
      <c r="H204" s="19"/>
      <c r="I204" s="18"/>
      <c r="J204" s="19"/>
      <c r="K204" s="22"/>
    </row>
    <row r="205" spans="1:11" x14ac:dyDescent="0.3">
      <c r="A205" s="17"/>
      <c r="B205" s="18"/>
      <c r="C205" s="21" t="str">
        <f>IFERROR(VLOOKUP($B205,Vendor_Inventory!$A:$N,2,FALSE),"")</f>
        <v/>
      </c>
      <c r="D205" s="18"/>
      <c r="E205" s="22"/>
      <c r="F205" s="22"/>
      <c r="G205" s="14"/>
      <c r="H205" s="19"/>
      <c r="I205" s="18"/>
      <c r="J205" s="19"/>
      <c r="K205" s="22"/>
    </row>
    <row r="206" spans="1:11" x14ac:dyDescent="0.3">
      <c r="A206" s="17"/>
      <c r="B206" s="18"/>
      <c r="C206" s="21" t="str">
        <f>IFERROR(VLOOKUP($B206,Vendor_Inventory!$A:$N,2,FALSE),"")</f>
        <v/>
      </c>
      <c r="D206" s="18"/>
      <c r="E206" s="22"/>
      <c r="F206" s="22"/>
      <c r="G206" s="14"/>
      <c r="H206" s="19"/>
      <c r="I206" s="18"/>
      <c r="J206" s="19"/>
      <c r="K206" s="22"/>
    </row>
    <row r="207" spans="1:11" x14ac:dyDescent="0.3">
      <c r="A207" s="17"/>
      <c r="B207" s="18"/>
      <c r="C207" s="21" t="str">
        <f>IFERROR(VLOOKUP($B207,Vendor_Inventory!$A:$N,2,FALSE),"")</f>
        <v/>
      </c>
      <c r="D207" s="18"/>
      <c r="E207" s="22"/>
      <c r="F207" s="22"/>
      <c r="G207" s="14"/>
      <c r="H207" s="19"/>
      <c r="I207" s="18"/>
      <c r="J207" s="19"/>
      <c r="K207" s="22"/>
    </row>
    <row r="208" spans="1:11" x14ac:dyDescent="0.3">
      <c r="A208" s="17"/>
      <c r="B208" s="18"/>
      <c r="C208" s="21" t="str">
        <f>IFERROR(VLOOKUP($B208,Vendor_Inventory!$A:$N,2,FALSE),"")</f>
        <v/>
      </c>
      <c r="D208" s="18"/>
      <c r="E208" s="22"/>
      <c r="F208" s="22"/>
      <c r="G208" s="14"/>
      <c r="H208" s="19"/>
      <c r="I208" s="18"/>
      <c r="J208" s="19"/>
      <c r="K208" s="22"/>
    </row>
    <row r="209" spans="1:11" x14ac:dyDescent="0.3">
      <c r="A209" s="17"/>
      <c r="B209" s="18"/>
      <c r="C209" s="21" t="str">
        <f>IFERROR(VLOOKUP($B209,Vendor_Inventory!$A:$N,2,FALSE),"")</f>
        <v/>
      </c>
      <c r="D209" s="18"/>
      <c r="E209" s="22"/>
      <c r="F209" s="22"/>
      <c r="G209" s="14"/>
      <c r="H209" s="19"/>
      <c r="I209" s="18"/>
      <c r="J209" s="19"/>
      <c r="K209" s="22"/>
    </row>
    <row r="210" spans="1:11" x14ac:dyDescent="0.3">
      <c r="A210" s="17"/>
      <c r="B210" s="18"/>
      <c r="C210" s="21" t="str">
        <f>IFERROR(VLOOKUP($B210,Vendor_Inventory!$A:$N,2,FALSE),"")</f>
        <v/>
      </c>
      <c r="D210" s="18"/>
      <c r="E210" s="22"/>
      <c r="F210" s="22"/>
      <c r="G210" s="14"/>
      <c r="H210" s="19"/>
      <c r="I210" s="18"/>
      <c r="J210" s="19"/>
      <c r="K210" s="22"/>
    </row>
    <row r="211" spans="1:11" x14ac:dyDescent="0.3">
      <c r="A211" s="17"/>
      <c r="B211" s="18"/>
      <c r="C211" s="21" t="str">
        <f>IFERROR(VLOOKUP($B211,Vendor_Inventory!$A:$N,2,FALSE),"")</f>
        <v/>
      </c>
      <c r="D211" s="18"/>
      <c r="E211" s="22"/>
      <c r="F211" s="22"/>
      <c r="G211" s="14"/>
      <c r="H211" s="19"/>
      <c r="I211" s="18"/>
      <c r="J211" s="19"/>
      <c r="K211" s="22"/>
    </row>
    <row r="212" spans="1:11" x14ac:dyDescent="0.3">
      <c r="A212" s="17"/>
      <c r="B212" s="18"/>
      <c r="C212" s="21" t="str">
        <f>IFERROR(VLOOKUP($B212,Vendor_Inventory!$A:$N,2,FALSE),"")</f>
        <v/>
      </c>
      <c r="D212" s="18"/>
      <c r="E212" s="22"/>
      <c r="F212" s="22"/>
      <c r="G212" s="14"/>
      <c r="H212" s="19"/>
      <c r="I212" s="18"/>
      <c r="J212" s="19"/>
      <c r="K212" s="22"/>
    </row>
    <row r="213" spans="1:11" x14ac:dyDescent="0.3">
      <c r="A213" s="17"/>
      <c r="B213" s="18"/>
      <c r="C213" s="21" t="str">
        <f>IFERROR(VLOOKUP($B213,Vendor_Inventory!$A:$N,2,FALSE),"")</f>
        <v/>
      </c>
      <c r="D213" s="18"/>
      <c r="E213" s="22"/>
      <c r="F213" s="22"/>
      <c r="G213" s="14"/>
      <c r="H213" s="19"/>
      <c r="I213" s="18"/>
      <c r="J213" s="19"/>
      <c r="K213" s="22"/>
    </row>
    <row r="214" spans="1:11" x14ac:dyDescent="0.3">
      <c r="A214" s="17"/>
      <c r="B214" s="18"/>
      <c r="C214" s="21" t="str">
        <f>IFERROR(VLOOKUP($B214,Vendor_Inventory!$A:$N,2,FALSE),"")</f>
        <v/>
      </c>
      <c r="D214" s="18"/>
      <c r="E214" s="22"/>
      <c r="F214" s="22"/>
      <c r="G214" s="14"/>
      <c r="H214" s="19"/>
      <c r="I214" s="18"/>
      <c r="J214" s="19"/>
      <c r="K214" s="22"/>
    </row>
    <row r="215" spans="1:11" x14ac:dyDescent="0.3">
      <c r="A215" s="17"/>
      <c r="B215" s="18"/>
      <c r="C215" s="21" t="str">
        <f>IFERROR(VLOOKUP($B215,Vendor_Inventory!$A:$N,2,FALSE),"")</f>
        <v/>
      </c>
      <c r="D215" s="18"/>
      <c r="E215" s="22"/>
      <c r="F215" s="22"/>
      <c r="G215" s="14"/>
      <c r="H215" s="19"/>
      <c r="I215" s="18"/>
      <c r="J215" s="19"/>
      <c r="K215" s="22"/>
    </row>
    <row r="216" spans="1:11" x14ac:dyDescent="0.3">
      <c r="A216" s="17"/>
      <c r="B216" s="18"/>
      <c r="C216" s="21" t="str">
        <f>IFERROR(VLOOKUP($B216,Vendor_Inventory!$A:$N,2,FALSE),"")</f>
        <v/>
      </c>
      <c r="D216" s="18"/>
      <c r="E216" s="22"/>
      <c r="F216" s="22"/>
      <c r="G216" s="14"/>
      <c r="H216" s="19"/>
      <c r="I216" s="18"/>
      <c r="J216" s="19"/>
      <c r="K216" s="22"/>
    </row>
    <row r="217" spans="1:11" x14ac:dyDescent="0.3">
      <c r="A217" s="17"/>
      <c r="B217" s="18"/>
      <c r="C217" s="21" t="str">
        <f>IFERROR(VLOOKUP($B217,Vendor_Inventory!$A:$N,2,FALSE),"")</f>
        <v/>
      </c>
      <c r="D217" s="18"/>
      <c r="E217" s="22"/>
      <c r="F217" s="22"/>
      <c r="G217" s="14"/>
      <c r="H217" s="19"/>
      <c r="I217" s="18"/>
      <c r="J217" s="19"/>
      <c r="K217" s="22"/>
    </row>
    <row r="218" spans="1:11" x14ac:dyDescent="0.3">
      <c r="A218" s="17"/>
      <c r="B218" s="18"/>
      <c r="C218" s="21" t="str">
        <f>IFERROR(VLOOKUP($B218,Vendor_Inventory!$A:$N,2,FALSE),"")</f>
        <v/>
      </c>
      <c r="D218" s="18"/>
      <c r="E218" s="22"/>
      <c r="F218" s="22"/>
      <c r="G218" s="14"/>
      <c r="H218" s="19"/>
      <c r="I218" s="18"/>
      <c r="J218" s="19"/>
      <c r="K218" s="22"/>
    </row>
    <row r="219" spans="1:11" x14ac:dyDescent="0.3">
      <c r="A219" s="17"/>
      <c r="B219" s="18"/>
      <c r="C219" s="21" t="str">
        <f>IFERROR(VLOOKUP($B219,Vendor_Inventory!$A:$N,2,FALSE),"")</f>
        <v/>
      </c>
      <c r="D219" s="18"/>
      <c r="E219" s="22"/>
      <c r="F219" s="22"/>
      <c r="G219" s="14"/>
      <c r="H219" s="19"/>
      <c r="I219" s="18"/>
      <c r="J219" s="19"/>
      <c r="K219" s="22"/>
    </row>
    <row r="220" spans="1:11" x14ac:dyDescent="0.3">
      <c r="A220" s="17"/>
      <c r="B220" s="18"/>
      <c r="C220" s="21" t="str">
        <f>IFERROR(VLOOKUP($B220,Vendor_Inventory!$A:$N,2,FALSE),"")</f>
        <v/>
      </c>
      <c r="D220" s="18"/>
      <c r="E220" s="22"/>
      <c r="F220" s="22"/>
      <c r="G220" s="14"/>
      <c r="H220" s="19"/>
      <c r="I220" s="18"/>
      <c r="J220" s="19"/>
      <c r="K220" s="22"/>
    </row>
    <row r="221" spans="1:11" x14ac:dyDescent="0.3">
      <c r="A221" s="17"/>
      <c r="B221" s="18"/>
      <c r="C221" s="21" t="str">
        <f>IFERROR(VLOOKUP($B221,Vendor_Inventory!$A:$N,2,FALSE),"")</f>
        <v/>
      </c>
      <c r="D221" s="18"/>
      <c r="E221" s="22"/>
      <c r="F221" s="22"/>
      <c r="G221" s="14"/>
      <c r="H221" s="19"/>
      <c r="I221" s="18"/>
      <c r="J221" s="19"/>
      <c r="K221" s="22"/>
    </row>
    <row r="222" spans="1:11" x14ac:dyDescent="0.3">
      <c r="A222" s="17"/>
      <c r="B222" s="18"/>
      <c r="C222" s="21" t="str">
        <f>IFERROR(VLOOKUP($B222,Vendor_Inventory!$A:$N,2,FALSE),"")</f>
        <v/>
      </c>
      <c r="D222" s="18"/>
      <c r="E222" s="22"/>
      <c r="F222" s="22"/>
      <c r="G222" s="14"/>
      <c r="H222" s="19"/>
      <c r="I222" s="18"/>
      <c r="J222" s="19"/>
      <c r="K222" s="22"/>
    </row>
    <row r="223" spans="1:11" x14ac:dyDescent="0.3">
      <c r="A223" s="17"/>
      <c r="B223" s="18"/>
      <c r="C223" s="21" t="str">
        <f>IFERROR(VLOOKUP($B223,Vendor_Inventory!$A:$N,2,FALSE),"")</f>
        <v/>
      </c>
      <c r="D223" s="18"/>
      <c r="E223" s="22"/>
      <c r="F223" s="22"/>
      <c r="G223" s="14"/>
      <c r="H223" s="19"/>
      <c r="I223" s="18"/>
      <c r="J223" s="19"/>
      <c r="K223" s="22"/>
    </row>
    <row r="224" spans="1:11" x14ac:dyDescent="0.3">
      <c r="A224" s="17"/>
      <c r="B224" s="18"/>
      <c r="C224" s="21" t="str">
        <f>IFERROR(VLOOKUP($B224,Vendor_Inventory!$A:$N,2,FALSE),"")</f>
        <v/>
      </c>
      <c r="D224" s="18"/>
      <c r="E224" s="22"/>
      <c r="F224" s="22"/>
      <c r="G224" s="14"/>
      <c r="H224" s="19"/>
      <c r="I224" s="18"/>
      <c r="J224" s="19"/>
      <c r="K224" s="22"/>
    </row>
    <row r="225" spans="1:11" x14ac:dyDescent="0.3">
      <c r="A225" s="17"/>
      <c r="B225" s="18"/>
      <c r="C225" s="21" t="str">
        <f>IFERROR(VLOOKUP($B225,Vendor_Inventory!$A:$N,2,FALSE),"")</f>
        <v/>
      </c>
      <c r="D225" s="18"/>
      <c r="E225" s="22"/>
      <c r="F225" s="22"/>
      <c r="G225" s="14"/>
      <c r="H225" s="19"/>
      <c r="I225" s="18"/>
      <c r="J225" s="19"/>
      <c r="K225" s="22"/>
    </row>
    <row r="226" spans="1:11" x14ac:dyDescent="0.3">
      <c r="A226" s="17"/>
      <c r="B226" s="18"/>
      <c r="C226" s="21" t="str">
        <f>IFERROR(VLOOKUP($B226,Vendor_Inventory!$A:$N,2,FALSE),"")</f>
        <v/>
      </c>
      <c r="D226" s="18"/>
      <c r="E226" s="22"/>
      <c r="F226" s="22"/>
      <c r="G226" s="14"/>
      <c r="H226" s="19"/>
      <c r="I226" s="18"/>
      <c r="J226" s="19"/>
      <c r="K226" s="22"/>
    </row>
    <row r="227" spans="1:11" x14ac:dyDescent="0.3">
      <c r="A227" s="17"/>
      <c r="B227" s="18"/>
      <c r="C227" s="21" t="str">
        <f>IFERROR(VLOOKUP($B227,Vendor_Inventory!$A:$N,2,FALSE),"")</f>
        <v/>
      </c>
      <c r="D227" s="18"/>
      <c r="E227" s="22"/>
      <c r="F227" s="22"/>
      <c r="G227" s="14"/>
      <c r="H227" s="19"/>
      <c r="I227" s="18"/>
      <c r="J227" s="19"/>
      <c r="K227" s="22"/>
    </row>
    <row r="228" spans="1:11" x14ac:dyDescent="0.3">
      <c r="A228" s="17"/>
      <c r="B228" s="18"/>
      <c r="C228" s="21" t="str">
        <f>IFERROR(VLOOKUP($B228,Vendor_Inventory!$A:$N,2,FALSE),"")</f>
        <v/>
      </c>
      <c r="D228" s="18"/>
      <c r="E228" s="22"/>
      <c r="F228" s="22"/>
      <c r="G228" s="14"/>
      <c r="H228" s="19"/>
      <c r="I228" s="18"/>
      <c r="J228" s="19"/>
      <c r="K228" s="22"/>
    </row>
    <row r="229" spans="1:11" x14ac:dyDescent="0.3">
      <c r="A229" s="17"/>
      <c r="B229" s="18"/>
      <c r="C229" s="21" t="str">
        <f>IFERROR(VLOOKUP($B229,Vendor_Inventory!$A:$N,2,FALSE),"")</f>
        <v/>
      </c>
      <c r="D229" s="18"/>
      <c r="E229" s="22"/>
      <c r="F229" s="22"/>
      <c r="G229" s="14"/>
      <c r="H229" s="19"/>
      <c r="I229" s="18"/>
      <c r="J229" s="19"/>
      <c r="K229" s="22"/>
    </row>
    <row r="230" spans="1:11" x14ac:dyDescent="0.3">
      <c r="A230" s="17"/>
      <c r="B230" s="18"/>
      <c r="C230" s="21" t="str">
        <f>IFERROR(VLOOKUP($B230,Vendor_Inventory!$A:$N,2,FALSE),"")</f>
        <v/>
      </c>
      <c r="D230" s="18"/>
      <c r="E230" s="22"/>
      <c r="F230" s="22"/>
      <c r="G230" s="14"/>
      <c r="H230" s="19"/>
      <c r="I230" s="18"/>
      <c r="J230" s="19"/>
      <c r="K230" s="22"/>
    </row>
    <row r="231" spans="1:11" x14ac:dyDescent="0.3">
      <c r="A231" s="17"/>
      <c r="B231" s="18"/>
      <c r="C231" s="21" t="str">
        <f>IFERROR(VLOOKUP($B231,Vendor_Inventory!$A:$N,2,FALSE),"")</f>
        <v/>
      </c>
      <c r="D231" s="18"/>
      <c r="E231" s="22"/>
      <c r="F231" s="22"/>
      <c r="G231" s="14"/>
      <c r="H231" s="19"/>
      <c r="I231" s="18"/>
      <c r="J231" s="19"/>
      <c r="K231" s="22"/>
    </row>
    <row r="232" spans="1:11" x14ac:dyDescent="0.3">
      <c r="A232" s="17"/>
      <c r="B232" s="18"/>
      <c r="C232" s="21" t="str">
        <f>IFERROR(VLOOKUP($B232,Vendor_Inventory!$A:$N,2,FALSE),"")</f>
        <v/>
      </c>
      <c r="D232" s="18"/>
      <c r="E232" s="22"/>
      <c r="F232" s="22"/>
      <c r="G232" s="14"/>
      <c r="H232" s="19"/>
      <c r="I232" s="18"/>
      <c r="J232" s="19"/>
      <c r="K232" s="22"/>
    </row>
    <row r="233" spans="1:11" x14ac:dyDescent="0.3">
      <c r="A233" s="17"/>
      <c r="B233" s="18"/>
      <c r="C233" s="21" t="str">
        <f>IFERROR(VLOOKUP($B233,Vendor_Inventory!$A:$N,2,FALSE),"")</f>
        <v/>
      </c>
      <c r="D233" s="18"/>
      <c r="E233" s="22"/>
      <c r="F233" s="22"/>
      <c r="G233" s="14"/>
      <c r="H233" s="19"/>
      <c r="I233" s="18"/>
      <c r="J233" s="19"/>
      <c r="K233" s="22"/>
    </row>
    <row r="234" spans="1:11" x14ac:dyDescent="0.3">
      <c r="A234" s="17"/>
      <c r="B234" s="18"/>
      <c r="C234" s="21" t="str">
        <f>IFERROR(VLOOKUP($B234,Vendor_Inventory!$A:$N,2,FALSE),"")</f>
        <v/>
      </c>
      <c r="D234" s="18"/>
      <c r="E234" s="22"/>
      <c r="F234" s="22"/>
      <c r="G234" s="14"/>
      <c r="H234" s="19"/>
      <c r="I234" s="18"/>
      <c r="J234" s="19"/>
      <c r="K234" s="22"/>
    </row>
    <row r="235" spans="1:11" x14ac:dyDescent="0.3">
      <c r="A235" s="17"/>
      <c r="B235" s="18"/>
      <c r="C235" s="21" t="str">
        <f>IFERROR(VLOOKUP($B235,Vendor_Inventory!$A:$N,2,FALSE),"")</f>
        <v/>
      </c>
      <c r="D235" s="18"/>
      <c r="E235" s="22"/>
      <c r="F235" s="22"/>
      <c r="G235" s="14"/>
      <c r="H235" s="19"/>
      <c r="I235" s="18"/>
      <c r="J235" s="19"/>
      <c r="K235" s="22"/>
    </row>
    <row r="236" spans="1:11" x14ac:dyDescent="0.3">
      <c r="A236" s="17"/>
      <c r="B236" s="18"/>
      <c r="C236" s="21" t="str">
        <f>IFERROR(VLOOKUP($B236,Vendor_Inventory!$A:$N,2,FALSE),"")</f>
        <v/>
      </c>
      <c r="D236" s="18"/>
      <c r="E236" s="22"/>
      <c r="F236" s="22"/>
      <c r="G236" s="14"/>
      <c r="H236" s="19"/>
      <c r="I236" s="18"/>
      <c r="J236" s="19"/>
      <c r="K236" s="22"/>
    </row>
    <row r="237" spans="1:11" x14ac:dyDescent="0.3">
      <c r="A237" s="17"/>
      <c r="B237" s="18"/>
      <c r="C237" s="21" t="str">
        <f>IFERROR(VLOOKUP($B237,Vendor_Inventory!$A:$N,2,FALSE),"")</f>
        <v/>
      </c>
      <c r="D237" s="18"/>
      <c r="E237" s="22"/>
      <c r="F237" s="22"/>
      <c r="G237" s="14"/>
      <c r="H237" s="19"/>
      <c r="I237" s="18"/>
      <c r="J237" s="19"/>
      <c r="K237" s="22"/>
    </row>
    <row r="238" spans="1:11" x14ac:dyDescent="0.3">
      <c r="A238" s="17"/>
      <c r="B238" s="18"/>
      <c r="C238" s="21" t="str">
        <f>IFERROR(VLOOKUP($B238,Vendor_Inventory!$A:$N,2,FALSE),"")</f>
        <v/>
      </c>
      <c r="D238" s="18"/>
      <c r="E238" s="22"/>
      <c r="F238" s="22"/>
      <c r="G238" s="14"/>
      <c r="H238" s="19"/>
      <c r="I238" s="18"/>
      <c r="J238" s="19"/>
      <c r="K238" s="22"/>
    </row>
    <row r="239" spans="1:11" x14ac:dyDescent="0.3">
      <c r="A239" s="17"/>
      <c r="B239" s="18"/>
      <c r="C239" s="21" t="str">
        <f>IFERROR(VLOOKUP($B239,Vendor_Inventory!$A:$N,2,FALSE),"")</f>
        <v/>
      </c>
      <c r="D239" s="18"/>
      <c r="E239" s="22"/>
      <c r="F239" s="22"/>
      <c r="G239" s="14"/>
      <c r="H239" s="19"/>
      <c r="I239" s="18"/>
      <c r="J239" s="19"/>
      <c r="K239" s="22"/>
    </row>
    <row r="240" spans="1:11" x14ac:dyDescent="0.3">
      <c r="A240" s="17"/>
      <c r="B240" s="18"/>
      <c r="C240" s="21" t="str">
        <f>IFERROR(VLOOKUP($B240,Vendor_Inventory!$A:$N,2,FALSE),"")</f>
        <v/>
      </c>
      <c r="D240" s="18"/>
      <c r="E240" s="22"/>
      <c r="F240" s="22"/>
      <c r="G240" s="14"/>
      <c r="H240" s="19"/>
      <c r="I240" s="18"/>
      <c r="J240" s="19"/>
      <c r="K240" s="22"/>
    </row>
    <row r="241" spans="1:11" x14ac:dyDescent="0.3">
      <c r="A241" s="17"/>
      <c r="B241" s="18"/>
      <c r="C241" s="21" t="str">
        <f>IFERROR(VLOOKUP($B241,Vendor_Inventory!$A:$N,2,FALSE),"")</f>
        <v/>
      </c>
      <c r="D241" s="18"/>
      <c r="E241" s="22"/>
      <c r="F241" s="22"/>
      <c r="G241" s="14"/>
      <c r="H241" s="19"/>
      <c r="I241" s="18"/>
      <c r="J241" s="19"/>
      <c r="K241" s="22"/>
    </row>
    <row r="242" spans="1:11" x14ac:dyDescent="0.3">
      <c r="A242" s="17"/>
      <c r="B242" s="18"/>
      <c r="C242" s="21" t="str">
        <f>IFERROR(VLOOKUP($B242,Vendor_Inventory!$A:$N,2,FALSE),"")</f>
        <v/>
      </c>
      <c r="D242" s="18"/>
      <c r="E242" s="22"/>
      <c r="F242" s="22"/>
      <c r="G242" s="14"/>
      <c r="H242" s="19"/>
      <c r="I242" s="18"/>
      <c r="J242" s="19"/>
      <c r="K242" s="22"/>
    </row>
    <row r="243" spans="1:11" x14ac:dyDescent="0.3">
      <c r="A243" s="17"/>
      <c r="B243" s="18"/>
      <c r="C243" s="21" t="str">
        <f>IFERROR(VLOOKUP($B243,Vendor_Inventory!$A:$N,2,FALSE),"")</f>
        <v/>
      </c>
      <c r="D243" s="18"/>
      <c r="E243" s="22"/>
      <c r="F243" s="22"/>
      <c r="G243" s="14"/>
      <c r="H243" s="19"/>
      <c r="I243" s="18"/>
      <c r="J243" s="19"/>
      <c r="K243" s="22"/>
    </row>
    <row r="244" spans="1:11" x14ac:dyDescent="0.3">
      <c r="A244" s="17"/>
      <c r="B244" s="18"/>
      <c r="C244" s="21" t="str">
        <f>IFERROR(VLOOKUP($B244,Vendor_Inventory!$A:$N,2,FALSE),"")</f>
        <v/>
      </c>
      <c r="D244" s="18"/>
      <c r="E244" s="22"/>
      <c r="F244" s="22"/>
      <c r="G244" s="14"/>
      <c r="H244" s="19"/>
      <c r="I244" s="18"/>
      <c r="J244" s="19"/>
      <c r="K244" s="22"/>
    </row>
    <row r="245" spans="1:11" x14ac:dyDescent="0.3">
      <c r="A245" s="17"/>
      <c r="B245" s="18"/>
      <c r="C245" s="21" t="str">
        <f>IFERROR(VLOOKUP($B245,Vendor_Inventory!$A:$N,2,FALSE),"")</f>
        <v/>
      </c>
      <c r="D245" s="18"/>
      <c r="E245" s="22"/>
      <c r="F245" s="22"/>
      <c r="G245" s="14"/>
      <c r="H245" s="19"/>
      <c r="I245" s="18"/>
      <c r="J245" s="19"/>
      <c r="K245" s="22"/>
    </row>
    <row r="246" spans="1:11" x14ac:dyDescent="0.3">
      <c r="A246" s="17"/>
      <c r="B246" s="18"/>
      <c r="C246" s="21" t="str">
        <f>IFERROR(VLOOKUP($B246,Vendor_Inventory!$A:$N,2,FALSE),"")</f>
        <v/>
      </c>
      <c r="D246" s="18"/>
      <c r="E246" s="22"/>
      <c r="F246" s="22"/>
      <c r="G246" s="14"/>
      <c r="H246" s="19"/>
      <c r="I246" s="18"/>
      <c r="J246" s="19"/>
      <c r="K246" s="22"/>
    </row>
    <row r="247" spans="1:11" x14ac:dyDescent="0.3">
      <c r="A247" s="17"/>
      <c r="B247" s="18"/>
      <c r="C247" s="21" t="str">
        <f>IFERROR(VLOOKUP($B247,Vendor_Inventory!$A:$N,2,FALSE),"")</f>
        <v/>
      </c>
      <c r="D247" s="18"/>
      <c r="E247" s="22"/>
      <c r="F247" s="22"/>
      <c r="G247" s="14"/>
      <c r="H247" s="19"/>
      <c r="I247" s="18"/>
      <c r="J247" s="19"/>
      <c r="K247" s="22"/>
    </row>
    <row r="248" spans="1:11" x14ac:dyDescent="0.3">
      <c r="A248" s="17"/>
      <c r="B248" s="18"/>
      <c r="C248" s="21" t="str">
        <f>IFERROR(VLOOKUP($B248,Vendor_Inventory!$A:$N,2,FALSE),"")</f>
        <v/>
      </c>
      <c r="D248" s="18"/>
      <c r="E248" s="22"/>
      <c r="F248" s="22"/>
      <c r="G248" s="14"/>
      <c r="H248" s="19"/>
      <c r="I248" s="18"/>
      <c r="J248" s="19"/>
      <c r="K248" s="22"/>
    </row>
    <row r="249" spans="1:11" x14ac:dyDescent="0.3">
      <c r="A249" s="17"/>
      <c r="B249" s="18"/>
      <c r="C249" s="21" t="str">
        <f>IFERROR(VLOOKUP($B249,Vendor_Inventory!$A:$N,2,FALSE),"")</f>
        <v/>
      </c>
      <c r="D249" s="18"/>
      <c r="E249" s="22"/>
      <c r="F249" s="22"/>
      <c r="G249" s="14"/>
      <c r="H249" s="19"/>
      <c r="I249" s="18"/>
      <c r="J249" s="19"/>
      <c r="K249" s="22"/>
    </row>
    <row r="250" spans="1:11" x14ac:dyDescent="0.3">
      <c r="A250" s="17"/>
      <c r="B250" s="18"/>
      <c r="C250" s="21" t="str">
        <f>IFERROR(VLOOKUP($B250,Vendor_Inventory!$A:$N,2,FALSE),"")</f>
        <v/>
      </c>
      <c r="D250" s="18"/>
      <c r="E250" s="22"/>
      <c r="F250" s="22"/>
      <c r="G250" s="14"/>
      <c r="H250" s="19"/>
      <c r="I250" s="18"/>
      <c r="J250" s="19"/>
      <c r="K250" s="22"/>
    </row>
    <row r="251" spans="1:11" x14ac:dyDescent="0.3">
      <c r="A251" s="17"/>
      <c r="B251" s="18"/>
      <c r="C251" s="21" t="str">
        <f>IFERROR(VLOOKUP($B251,Vendor_Inventory!$A:$N,2,FALSE),"")</f>
        <v/>
      </c>
      <c r="D251" s="18"/>
      <c r="E251" s="22"/>
      <c r="F251" s="22"/>
      <c r="G251" s="14"/>
      <c r="H251" s="19"/>
      <c r="I251" s="18"/>
      <c r="J251" s="19"/>
      <c r="K251" s="22"/>
    </row>
    <row r="252" spans="1:11" x14ac:dyDescent="0.3">
      <c r="A252" s="17"/>
      <c r="B252" s="18"/>
      <c r="C252" s="21" t="str">
        <f>IFERROR(VLOOKUP($B252,Vendor_Inventory!$A:$N,2,FALSE),"")</f>
        <v/>
      </c>
      <c r="D252" s="18"/>
      <c r="E252" s="22"/>
      <c r="F252" s="22"/>
      <c r="G252" s="14"/>
      <c r="H252" s="19"/>
      <c r="I252" s="18"/>
      <c r="J252" s="19"/>
      <c r="K252" s="22"/>
    </row>
    <row r="253" spans="1:11" x14ac:dyDescent="0.3">
      <c r="A253" s="17"/>
      <c r="B253" s="18"/>
      <c r="C253" s="21" t="str">
        <f>IFERROR(VLOOKUP($B253,Vendor_Inventory!$A:$N,2,FALSE),"")</f>
        <v/>
      </c>
      <c r="D253" s="18"/>
      <c r="E253" s="22"/>
      <c r="F253" s="22"/>
      <c r="G253" s="14"/>
      <c r="H253" s="19"/>
      <c r="I253" s="18"/>
      <c r="J253" s="19"/>
      <c r="K253" s="22"/>
    </row>
    <row r="254" spans="1:11" x14ac:dyDescent="0.3">
      <c r="A254" s="17"/>
      <c r="B254" s="18"/>
      <c r="C254" s="21" t="str">
        <f>IFERROR(VLOOKUP($B254,Vendor_Inventory!$A:$N,2,FALSE),"")</f>
        <v/>
      </c>
      <c r="D254" s="18"/>
      <c r="E254" s="22"/>
      <c r="F254" s="22"/>
      <c r="G254" s="14"/>
      <c r="H254" s="19"/>
      <c r="I254" s="18"/>
      <c r="J254" s="19"/>
      <c r="K254" s="22"/>
    </row>
    <row r="255" spans="1:11" x14ac:dyDescent="0.3">
      <c r="A255" s="17"/>
      <c r="B255" s="18"/>
      <c r="C255" s="21" t="str">
        <f>IFERROR(VLOOKUP($B255,Vendor_Inventory!$A:$N,2,FALSE),"")</f>
        <v/>
      </c>
      <c r="D255" s="18"/>
      <c r="E255" s="22"/>
      <c r="F255" s="22"/>
      <c r="G255" s="14"/>
      <c r="H255" s="19"/>
      <c r="I255" s="18"/>
      <c r="J255" s="19"/>
      <c r="K255" s="22"/>
    </row>
    <row r="256" spans="1:11" x14ac:dyDescent="0.3">
      <c r="A256" s="17"/>
      <c r="B256" s="18"/>
      <c r="C256" s="21" t="str">
        <f>IFERROR(VLOOKUP($B256,Vendor_Inventory!$A:$N,2,FALSE),"")</f>
        <v/>
      </c>
      <c r="D256" s="18"/>
      <c r="E256" s="22"/>
      <c r="F256" s="22"/>
      <c r="G256" s="14"/>
      <c r="H256" s="19"/>
      <c r="I256" s="18"/>
      <c r="J256" s="19"/>
      <c r="K256" s="22"/>
    </row>
    <row r="257" spans="1:11" x14ac:dyDescent="0.3">
      <c r="A257" s="17"/>
      <c r="B257" s="18"/>
      <c r="C257" s="21" t="str">
        <f>IFERROR(VLOOKUP($B257,Vendor_Inventory!$A:$N,2,FALSE),"")</f>
        <v/>
      </c>
      <c r="D257" s="18"/>
      <c r="E257" s="22"/>
      <c r="F257" s="22"/>
      <c r="G257" s="14"/>
      <c r="H257" s="19"/>
      <c r="I257" s="18"/>
      <c r="J257" s="19"/>
      <c r="K257" s="22"/>
    </row>
    <row r="258" spans="1:11" x14ac:dyDescent="0.3">
      <c r="A258" s="17"/>
      <c r="B258" s="18"/>
      <c r="C258" s="21" t="str">
        <f>IFERROR(VLOOKUP($B258,Vendor_Inventory!$A:$N,2,FALSE),"")</f>
        <v/>
      </c>
      <c r="D258" s="18"/>
      <c r="E258" s="22"/>
      <c r="F258" s="22"/>
      <c r="G258" s="14"/>
      <c r="H258" s="19"/>
      <c r="I258" s="18"/>
      <c r="J258" s="19"/>
      <c r="K258" s="22"/>
    </row>
    <row r="259" spans="1:11" x14ac:dyDescent="0.3">
      <c r="A259" s="17"/>
      <c r="B259" s="18"/>
      <c r="C259" s="21" t="str">
        <f>IFERROR(VLOOKUP($B259,Vendor_Inventory!$A:$N,2,FALSE),"")</f>
        <v/>
      </c>
      <c r="D259" s="18"/>
      <c r="E259" s="22"/>
      <c r="F259" s="22"/>
      <c r="G259" s="14"/>
      <c r="H259" s="19"/>
      <c r="I259" s="18"/>
      <c r="J259" s="19"/>
      <c r="K259" s="22"/>
    </row>
    <row r="260" spans="1:11" x14ac:dyDescent="0.3">
      <c r="A260" s="17"/>
      <c r="B260" s="18"/>
      <c r="C260" s="21" t="str">
        <f>IFERROR(VLOOKUP($B260,Vendor_Inventory!$A:$N,2,FALSE),"")</f>
        <v/>
      </c>
      <c r="D260" s="18"/>
      <c r="E260" s="22"/>
      <c r="F260" s="22"/>
      <c r="G260" s="14"/>
      <c r="H260" s="19"/>
      <c r="I260" s="18"/>
      <c r="J260" s="19"/>
      <c r="K260" s="22"/>
    </row>
    <row r="261" spans="1:11" x14ac:dyDescent="0.3">
      <c r="A261" s="17"/>
      <c r="B261" s="18"/>
      <c r="C261" s="21" t="str">
        <f>IFERROR(VLOOKUP($B261,Vendor_Inventory!$A:$N,2,FALSE),"")</f>
        <v/>
      </c>
      <c r="D261" s="18"/>
      <c r="E261" s="22"/>
      <c r="F261" s="22"/>
      <c r="G261" s="14"/>
      <c r="H261" s="19"/>
      <c r="I261" s="18"/>
      <c r="J261" s="19"/>
      <c r="K261" s="22"/>
    </row>
    <row r="262" spans="1:11" x14ac:dyDescent="0.3">
      <c r="A262" s="17"/>
      <c r="B262" s="18"/>
      <c r="C262" s="21" t="str">
        <f>IFERROR(VLOOKUP($B262,Vendor_Inventory!$A:$N,2,FALSE),"")</f>
        <v/>
      </c>
      <c r="D262" s="18"/>
      <c r="E262" s="22"/>
      <c r="F262" s="22"/>
      <c r="G262" s="14"/>
      <c r="H262" s="19"/>
      <c r="I262" s="18"/>
      <c r="J262" s="19"/>
      <c r="K262" s="22"/>
    </row>
    <row r="263" spans="1:11" x14ac:dyDescent="0.3">
      <c r="A263" s="17"/>
      <c r="B263" s="18"/>
      <c r="C263" s="21" t="str">
        <f>IFERROR(VLOOKUP($B263,Vendor_Inventory!$A:$N,2,FALSE),"")</f>
        <v/>
      </c>
      <c r="D263" s="18"/>
      <c r="E263" s="22"/>
      <c r="F263" s="22"/>
      <c r="G263" s="14"/>
      <c r="H263" s="19"/>
      <c r="I263" s="18"/>
      <c r="J263" s="19"/>
      <c r="K263" s="22"/>
    </row>
    <row r="264" spans="1:11" x14ac:dyDescent="0.3">
      <c r="A264" s="17"/>
      <c r="B264" s="18"/>
      <c r="C264" s="21" t="str">
        <f>IFERROR(VLOOKUP($B264,Vendor_Inventory!$A:$N,2,FALSE),"")</f>
        <v/>
      </c>
      <c r="D264" s="18"/>
      <c r="E264" s="22"/>
      <c r="F264" s="22"/>
      <c r="G264" s="14"/>
      <c r="H264" s="19"/>
      <c r="I264" s="18"/>
      <c r="J264" s="19"/>
      <c r="K264" s="22"/>
    </row>
    <row r="265" spans="1:11" x14ac:dyDescent="0.3">
      <c r="A265" s="17"/>
      <c r="B265" s="18"/>
      <c r="C265" s="21" t="str">
        <f>IFERROR(VLOOKUP($B265,Vendor_Inventory!$A:$N,2,FALSE),"")</f>
        <v/>
      </c>
      <c r="D265" s="18"/>
      <c r="E265" s="22"/>
      <c r="F265" s="22"/>
      <c r="G265" s="14"/>
      <c r="H265" s="19"/>
      <c r="I265" s="18"/>
      <c r="J265" s="19"/>
      <c r="K265" s="22"/>
    </row>
    <row r="266" spans="1:11" x14ac:dyDescent="0.3">
      <c r="A266" s="17"/>
      <c r="B266" s="18"/>
      <c r="C266" s="21" t="str">
        <f>IFERROR(VLOOKUP($B266,Vendor_Inventory!$A:$N,2,FALSE),"")</f>
        <v/>
      </c>
      <c r="D266" s="18"/>
      <c r="E266" s="22"/>
      <c r="F266" s="22"/>
      <c r="G266" s="14"/>
      <c r="H266" s="19"/>
      <c r="I266" s="18"/>
      <c r="J266" s="19"/>
      <c r="K266" s="22"/>
    </row>
    <row r="267" spans="1:11" x14ac:dyDescent="0.3">
      <c r="A267" s="17"/>
      <c r="B267" s="18"/>
      <c r="C267" s="21" t="str">
        <f>IFERROR(VLOOKUP($B267,Vendor_Inventory!$A:$N,2,FALSE),"")</f>
        <v/>
      </c>
      <c r="D267" s="18"/>
      <c r="E267" s="22"/>
      <c r="F267" s="22"/>
      <c r="G267" s="14"/>
      <c r="H267" s="19"/>
      <c r="I267" s="18"/>
      <c r="J267" s="19"/>
      <c r="K267" s="22"/>
    </row>
    <row r="268" spans="1:11" x14ac:dyDescent="0.3">
      <c r="A268" s="17"/>
      <c r="B268" s="18"/>
      <c r="C268" s="21" t="str">
        <f>IFERROR(VLOOKUP($B268,Vendor_Inventory!$A:$N,2,FALSE),"")</f>
        <v/>
      </c>
      <c r="D268" s="18"/>
      <c r="E268" s="22"/>
      <c r="F268" s="22"/>
      <c r="G268" s="14"/>
      <c r="H268" s="19"/>
      <c r="I268" s="18"/>
      <c r="J268" s="19"/>
      <c r="K268" s="22"/>
    </row>
    <row r="269" spans="1:11" x14ac:dyDescent="0.3">
      <c r="A269" s="17"/>
      <c r="B269" s="18"/>
      <c r="C269" s="21" t="str">
        <f>IFERROR(VLOOKUP($B269,Vendor_Inventory!$A:$N,2,FALSE),"")</f>
        <v/>
      </c>
      <c r="D269" s="18"/>
      <c r="E269" s="22"/>
      <c r="F269" s="22"/>
      <c r="G269" s="14"/>
      <c r="H269" s="19"/>
      <c r="I269" s="18"/>
      <c r="J269" s="19"/>
      <c r="K269" s="22"/>
    </row>
    <row r="270" spans="1:11" x14ac:dyDescent="0.3">
      <c r="A270" s="17"/>
      <c r="B270" s="18"/>
      <c r="C270" s="21" t="str">
        <f>IFERROR(VLOOKUP($B270,Vendor_Inventory!$A:$N,2,FALSE),"")</f>
        <v/>
      </c>
      <c r="D270" s="18"/>
      <c r="E270" s="22"/>
      <c r="F270" s="22"/>
      <c r="G270" s="14"/>
      <c r="H270" s="19"/>
      <c r="I270" s="18"/>
      <c r="J270" s="19"/>
      <c r="K270" s="22"/>
    </row>
    <row r="271" spans="1:11" x14ac:dyDescent="0.3">
      <c r="A271" s="17"/>
      <c r="B271" s="18"/>
      <c r="C271" s="21" t="str">
        <f>IFERROR(VLOOKUP($B271,Vendor_Inventory!$A:$N,2,FALSE),"")</f>
        <v/>
      </c>
      <c r="D271" s="18"/>
      <c r="E271" s="22"/>
      <c r="F271" s="22"/>
      <c r="G271" s="14"/>
      <c r="H271" s="19"/>
      <c r="I271" s="18"/>
      <c r="J271" s="19"/>
      <c r="K271" s="22"/>
    </row>
    <row r="272" spans="1:11" x14ac:dyDescent="0.3">
      <c r="A272" s="17"/>
      <c r="B272" s="18"/>
      <c r="C272" s="21" t="str">
        <f>IFERROR(VLOOKUP($B272,Vendor_Inventory!$A:$N,2,FALSE),"")</f>
        <v/>
      </c>
      <c r="D272" s="18"/>
      <c r="E272" s="22"/>
      <c r="F272" s="22"/>
      <c r="G272" s="14"/>
      <c r="H272" s="19"/>
      <c r="I272" s="18"/>
      <c r="J272" s="19"/>
      <c r="K272" s="22"/>
    </row>
    <row r="273" spans="1:11" x14ac:dyDescent="0.3">
      <c r="A273" s="17"/>
      <c r="B273" s="18"/>
      <c r="C273" s="21" t="str">
        <f>IFERROR(VLOOKUP($B273,Vendor_Inventory!$A:$N,2,FALSE),"")</f>
        <v/>
      </c>
      <c r="D273" s="18"/>
      <c r="E273" s="22"/>
      <c r="F273" s="22"/>
      <c r="G273" s="14"/>
      <c r="H273" s="19"/>
      <c r="I273" s="18"/>
      <c r="J273" s="19"/>
      <c r="K273" s="22"/>
    </row>
    <row r="274" spans="1:11" x14ac:dyDescent="0.3">
      <c r="A274" s="17"/>
      <c r="B274" s="18"/>
      <c r="C274" s="21" t="str">
        <f>IFERROR(VLOOKUP($B274,Vendor_Inventory!$A:$N,2,FALSE),"")</f>
        <v/>
      </c>
      <c r="D274" s="18"/>
      <c r="E274" s="22"/>
      <c r="F274" s="22"/>
      <c r="G274" s="14"/>
      <c r="H274" s="19"/>
      <c r="I274" s="18"/>
      <c r="J274" s="19"/>
      <c r="K274" s="22"/>
    </row>
    <row r="275" spans="1:11" x14ac:dyDescent="0.3">
      <c r="A275" s="17"/>
      <c r="B275" s="18"/>
      <c r="C275" s="21" t="str">
        <f>IFERROR(VLOOKUP($B275,Vendor_Inventory!$A:$N,2,FALSE),"")</f>
        <v/>
      </c>
      <c r="D275" s="18"/>
      <c r="E275" s="22"/>
      <c r="F275" s="22"/>
      <c r="G275" s="14"/>
      <c r="H275" s="19"/>
      <c r="I275" s="18"/>
      <c r="J275" s="19"/>
      <c r="K275" s="22"/>
    </row>
    <row r="276" spans="1:11" x14ac:dyDescent="0.3">
      <c r="A276" s="17"/>
      <c r="B276" s="18"/>
      <c r="C276" s="21" t="str">
        <f>IFERROR(VLOOKUP($B276,Vendor_Inventory!$A:$N,2,FALSE),"")</f>
        <v/>
      </c>
      <c r="D276" s="18"/>
      <c r="E276" s="22"/>
      <c r="F276" s="22"/>
      <c r="G276" s="14"/>
      <c r="H276" s="19"/>
      <c r="I276" s="18"/>
      <c r="J276" s="19"/>
      <c r="K276" s="22"/>
    </row>
    <row r="277" spans="1:11" x14ac:dyDescent="0.3">
      <c r="A277" s="17"/>
      <c r="B277" s="18"/>
      <c r="C277" s="21" t="str">
        <f>IFERROR(VLOOKUP($B277,Vendor_Inventory!$A:$N,2,FALSE),"")</f>
        <v/>
      </c>
      <c r="D277" s="18"/>
      <c r="E277" s="22"/>
      <c r="F277" s="22"/>
      <c r="G277" s="14"/>
      <c r="H277" s="19"/>
      <c r="I277" s="18"/>
      <c r="J277" s="19"/>
      <c r="K277" s="22"/>
    </row>
    <row r="278" spans="1:11" x14ac:dyDescent="0.3">
      <c r="A278" s="17"/>
      <c r="B278" s="18"/>
      <c r="C278" s="21" t="str">
        <f>IFERROR(VLOOKUP($B278,Vendor_Inventory!$A:$N,2,FALSE),"")</f>
        <v/>
      </c>
      <c r="D278" s="18"/>
      <c r="E278" s="22"/>
      <c r="F278" s="22"/>
      <c r="G278" s="14"/>
      <c r="H278" s="19"/>
      <c r="I278" s="18"/>
      <c r="J278" s="19"/>
      <c r="K278" s="22"/>
    </row>
    <row r="279" spans="1:11" x14ac:dyDescent="0.3">
      <c r="A279" s="17"/>
      <c r="B279" s="18"/>
      <c r="C279" s="21" t="str">
        <f>IFERROR(VLOOKUP($B279,Vendor_Inventory!$A:$N,2,FALSE),"")</f>
        <v/>
      </c>
      <c r="D279" s="18"/>
      <c r="E279" s="22"/>
      <c r="F279" s="22"/>
      <c r="G279" s="14"/>
      <c r="H279" s="19"/>
      <c r="I279" s="18"/>
      <c r="J279" s="19"/>
      <c r="K279" s="22"/>
    </row>
    <row r="280" spans="1:11" x14ac:dyDescent="0.3">
      <c r="A280" s="17"/>
      <c r="B280" s="18"/>
      <c r="C280" s="21" t="str">
        <f>IFERROR(VLOOKUP($B280,Vendor_Inventory!$A:$N,2,FALSE),"")</f>
        <v/>
      </c>
      <c r="D280" s="18"/>
      <c r="E280" s="22"/>
      <c r="F280" s="22"/>
      <c r="G280" s="14"/>
      <c r="H280" s="19"/>
      <c r="I280" s="18"/>
      <c r="J280" s="19"/>
      <c r="K280" s="22"/>
    </row>
    <row r="281" spans="1:11" x14ac:dyDescent="0.3">
      <c r="A281" s="17"/>
      <c r="B281" s="18"/>
      <c r="C281" s="21" t="str">
        <f>IFERROR(VLOOKUP($B281,Vendor_Inventory!$A:$N,2,FALSE),"")</f>
        <v/>
      </c>
      <c r="D281" s="18"/>
      <c r="E281" s="22"/>
      <c r="F281" s="22"/>
      <c r="G281" s="14"/>
      <c r="H281" s="19"/>
      <c r="I281" s="18"/>
      <c r="J281" s="19"/>
      <c r="K281" s="22"/>
    </row>
    <row r="282" spans="1:11" x14ac:dyDescent="0.3">
      <c r="A282" s="17"/>
      <c r="B282" s="18"/>
      <c r="C282" s="21" t="str">
        <f>IFERROR(VLOOKUP($B282,Vendor_Inventory!$A:$N,2,FALSE),"")</f>
        <v/>
      </c>
      <c r="D282" s="18"/>
      <c r="E282" s="22"/>
      <c r="F282" s="22"/>
      <c r="G282" s="14"/>
      <c r="H282" s="19"/>
      <c r="I282" s="18"/>
      <c r="J282" s="19"/>
      <c r="K282" s="22"/>
    </row>
    <row r="283" spans="1:11" x14ac:dyDescent="0.3">
      <c r="A283" s="17"/>
      <c r="B283" s="18"/>
      <c r="C283" s="21" t="str">
        <f>IFERROR(VLOOKUP($B283,Vendor_Inventory!$A:$N,2,FALSE),"")</f>
        <v/>
      </c>
      <c r="D283" s="18"/>
      <c r="E283" s="22"/>
      <c r="F283" s="22"/>
      <c r="G283" s="14"/>
      <c r="H283" s="19"/>
      <c r="I283" s="18"/>
      <c r="J283" s="19"/>
      <c r="K283" s="22"/>
    </row>
    <row r="284" spans="1:11" x14ac:dyDescent="0.3">
      <c r="A284" s="17"/>
      <c r="B284" s="18"/>
      <c r="C284" s="21" t="str">
        <f>IFERROR(VLOOKUP($B284,Vendor_Inventory!$A:$N,2,FALSE),"")</f>
        <v/>
      </c>
      <c r="D284" s="18"/>
      <c r="E284" s="22"/>
      <c r="F284" s="22"/>
      <c r="G284" s="14"/>
      <c r="H284" s="19"/>
      <c r="I284" s="18"/>
      <c r="J284" s="19"/>
      <c r="K284" s="22"/>
    </row>
    <row r="285" spans="1:11" x14ac:dyDescent="0.3">
      <c r="A285" s="17"/>
      <c r="B285" s="18"/>
      <c r="C285" s="21" t="str">
        <f>IFERROR(VLOOKUP($B285,Vendor_Inventory!$A:$N,2,FALSE),"")</f>
        <v/>
      </c>
      <c r="D285" s="18"/>
      <c r="E285" s="22"/>
      <c r="F285" s="22"/>
      <c r="G285" s="14"/>
      <c r="H285" s="19"/>
      <c r="I285" s="18"/>
      <c r="J285" s="19"/>
      <c r="K285" s="22"/>
    </row>
    <row r="286" spans="1:11" x14ac:dyDescent="0.3">
      <c r="A286" s="17"/>
      <c r="B286" s="18"/>
      <c r="C286" s="21" t="str">
        <f>IFERROR(VLOOKUP($B286,Vendor_Inventory!$A:$N,2,FALSE),"")</f>
        <v/>
      </c>
      <c r="D286" s="18"/>
      <c r="E286" s="22"/>
      <c r="F286" s="22"/>
      <c r="G286" s="14"/>
      <c r="H286" s="19"/>
      <c r="I286" s="18"/>
      <c r="J286" s="19"/>
      <c r="K286" s="22"/>
    </row>
    <row r="287" spans="1:11" x14ac:dyDescent="0.3">
      <c r="A287" s="17"/>
      <c r="B287" s="18"/>
      <c r="C287" s="21" t="str">
        <f>IFERROR(VLOOKUP($B287,Vendor_Inventory!$A:$N,2,FALSE),"")</f>
        <v/>
      </c>
      <c r="D287" s="18"/>
      <c r="E287" s="22"/>
      <c r="F287" s="22"/>
      <c r="G287" s="14"/>
      <c r="H287" s="19"/>
      <c r="I287" s="18"/>
      <c r="J287" s="19"/>
      <c r="K287" s="22"/>
    </row>
    <row r="288" spans="1:11" x14ac:dyDescent="0.3">
      <c r="A288" s="17"/>
      <c r="B288" s="18"/>
      <c r="C288" s="21" t="str">
        <f>IFERROR(VLOOKUP($B288,Vendor_Inventory!$A:$N,2,FALSE),"")</f>
        <v/>
      </c>
      <c r="D288" s="18"/>
      <c r="E288" s="22"/>
      <c r="F288" s="22"/>
      <c r="G288" s="14"/>
      <c r="H288" s="19"/>
      <c r="I288" s="18"/>
      <c r="J288" s="19"/>
      <c r="K288" s="22"/>
    </row>
    <row r="289" spans="1:11" x14ac:dyDescent="0.3">
      <c r="A289" s="17"/>
      <c r="B289" s="18"/>
      <c r="C289" s="21" t="str">
        <f>IFERROR(VLOOKUP($B289,Vendor_Inventory!$A:$N,2,FALSE),"")</f>
        <v/>
      </c>
      <c r="D289" s="18"/>
      <c r="E289" s="22"/>
      <c r="F289" s="22"/>
      <c r="G289" s="14"/>
      <c r="H289" s="19"/>
      <c r="I289" s="18"/>
      <c r="J289" s="19"/>
      <c r="K289" s="22"/>
    </row>
    <row r="290" spans="1:11" x14ac:dyDescent="0.3">
      <c r="A290" s="17"/>
      <c r="B290" s="18"/>
      <c r="C290" s="21" t="str">
        <f>IFERROR(VLOOKUP($B290,Vendor_Inventory!$A:$N,2,FALSE),"")</f>
        <v/>
      </c>
      <c r="D290" s="18"/>
      <c r="E290" s="22"/>
      <c r="F290" s="22"/>
      <c r="G290" s="14"/>
      <c r="H290" s="19"/>
      <c r="I290" s="18"/>
      <c r="J290" s="19"/>
      <c r="K290" s="22"/>
    </row>
    <row r="291" spans="1:11" x14ac:dyDescent="0.3">
      <c r="A291" s="17"/>
      <c r="B291" s="18"/>
      <c r="C291" s="21" t="str">
        <f>IFERROR(VLOOKUP($B291,Vendor_Inventory!$A:$N,2,FALSE),"")</f>
        <v/>
      </c>
      <c r="D291" s="18"/>
      <c r="E291" s="22"/>
      <c r="F291" s="22"/>
      <c r="G291" s="14"/>
      <c r="H291" s="19"/>
      <c r="I291" s="18"/>
      <c r="J291" s="19"/>
      <c r="K291" s="22"/>
    </row>
    <row r="292" spans="1:11" x14ac:dyDescent="0.3">
      <c r="A292" s="17"/>
      <c r="B292" s="18"/>
      <c r="C292" s="21" t="str">
        <f>IFERROR(VLOOKUP($B292,Vendor_Inventory!$A:$N,2,FALSE),"")</f>
        <v/>
      </c>
      <c r="D292" s="18"/>
      <c r="E292" s="22"/>
      <c r="F292" s="22"/>
      <c r="G292" s="14"/>
      <c r="H292" s="19"/>
      <c r="I292" s="18"/>
      <c r="J292" s="19"/>
      <c r="K292" s="22"/>
    </row>
    <row r="293" spans="1:11" x14ac:dyDescent="0.3">
      <c r="A293" s="17"/>
      <c r="B293" s="18"/>
      <c r="C293" s="21" t="str">
        <f>IFERROR(VLOOKUP($B293,Vendor_Inventory!$A:$N,2,FALSE),"")</f>
        <v/>
      </c>
      <c r="D293" s="18"/>
      <c r="E293" s="22"/>
      <c r="F293" s="22"/>
      <c r="G293" s="14"/>
      <c r="H293" s="19"/>
      <c r="I293" s="18"/>
      <c r="J293" s="19"/>
      <c r="K293" s="22"/>
    </row>
    <row r="294" spans="1:11" x14ac:dyDescent="0.3">
      <c r="A294" s="17"/>
      <c r="B294" s="18"/>
      <c r="C294" s="21" t="str">
        <f>IFERROR(VLOOKUP($B294,Vendor_Inventory!$A:$N,2,FALSE),"")</f>
        <v/>
      </c>
      <c r="D294" s="18"/>
      <c r="E294" s="22"/>
      <c r="F294" s="22"/>
      <c r="G294" s="14"/>
      <c r="H294" s="19"/>
      <c r="I294" s="18"/>
      <c r="J294" s="19"/>
      <c r="K294" s="22"/>
    </row>
    <row r="295" spans="1:11" x14ac:dyDescent="0.3">
      <c r="A295" s="17"/>
      <c r="B295" s="18"/>
      <c r="C295" s="21" t="str">
        <f>IFERROR(VLOOKUP($B295,Vendor_Inventory!$A:$N,2,FALSE),"")</f>
        <v/>
      </c>
      <c r="D295" s="18"/>
      <c r="E295" s="22"/>
      <c r="F295" s="22"/>
      <c r="G295" s="14"/>
      <c r="H295" s="19"/>
      <c r="I295" s="18"/>
      <c r="J295" s="19"/>
      <c r="K295" s="22"/>
    </row>
    <row r="296" spans="1:11" x14ac:dyDescent="0.3">
      <c r="A296" s="17"/>
      <c r="B296" s="18"/>
      <c r="C296" s="21" t="str">
        <f>IFERROR(VLOOKUP($B296,Vendor_Inventory!$A:$N,2,FALSE),"")</f>
        <v/>
      </c>
      <c r="D296" s="18"/>
      <c r="E296" s="22"/>
      <c r="F296" s="22"/>
      <c r="G296" s="14"/>
      <c r="H296" s="19"/>
      <c r="I296" s="18"/>
      <c r="J296" s="19"/>
      <c r="K296" s="22"/>
    </row>
    <row r="297" spans="1:11" x14ac:dyDescent="0.3">
      <c r="A297" s="17"/>
      <c r="B297" s="18"/>
      <c r="C297" s="21" t="str">
        <f>IFERROR(VLOOKUP($B297,Vendor_Inventory!$A:$N,2,FALSE),"")</f>
        <v/>
      </c>
      <c r="D297" s="18"/>
      <c r="E297" s="22"/>
      <c r="F297" s="22"/>
      <c r="G297" s="14"/>
      <c r="H297" s="19"/>
      <c r="I297" s="18"/>
      <c r="J297" s="19"/>
      <c r="K297" s="22"/>
    </row>
    <row r="298" spans="1:11" x14ac:dyDescent="0.3">
      <c r="A298" s="17"/>
      <c r="B298" s="18"/>
      <c r="C298" s="21" t="str">
        <f>IFERROR(VLOOKUP($B298,Vendor_Inventory!$A:$N,2,FALSE),"")</f>
        <v/>
      </c>
      <c r="D298" s="18"/>
      <c r="E298" s="22"/>
      <c r="F298" s="22"/>
      <c r="G298" s="14"/>
      <c r="H298" s="19"/>
      <c r="I298" s="18"/>
      <c r="J298" s="19"/>
      <c r="K298" s="22"/>
    </row>
    <row r="299" spans="1:11" x14ac:dyDescent="0.3">
      <c r="A299" s="17"/>
      <c r="B299" s="18"/>
      <c r="C299" s="21" t="str">
        <f>IFERROR(VLOOKUP($B299,Vendor_Inventory!$A:$N,2,FALSE),"")</f>
        <v/>
      </c>
      <c r="D299" s="18"/>
      <c r="E299" s="22"/>
      <c r="F299" s="22"/>
      <c r="G299" s="14"/>
      <c r="H299" s="19"/>
      <c r="I299" s="18"/>
      <c r="J299" s="19"/>
      <c r="K299" s="22"/>
    </row>
    <row r="300" spans="1:11" x14ac:dyDescent="0.3">
      <c r="A300" s="17"/>
      <c r="B300" s="18"/>
      <c r="C300" s="21" t="str">
        <f>IFERROR(VLOOKUP($B300,Vendor_Inventory!$A:$N,2,FALSE),"")</f>
        <v/>
      </c>
      <c r="D300" s="18"/>
      <c r="E300" s="22"/>
      <c r="F300" s="22"/>
      <c r="G300" s="14"/>
      <c r="H300" s="19"/>
      <c r="I300" s="18"/>
      <c r="J300" s="19"/>
      <c r="K300" s="22"/>
    </row>
    <row r="301" spans="1:11" x14ac:dyDescent="0.3">
      <c r="A301" s="17"/>
      <c r="B301" s="18"/>
      <c r="C301" s="21" t="str">
        <f>IFERROR(VLOOKUP($B301,Vendor_Inventory!$A:$N,2,FALSE),"")</f>
        <v/>
      </c>
      <c r="D301" s="18"/>
      <c r="E301" s="22"/>
      <c r="F301" s="22"/>
      <c r="G301" s="14"/>
      <c r="H301" s="19"/>
      <c r="I301" s="18"/>
      <c r="J301" s="19"/>
      <c r="K301" s="22"/>
    </row>
    <row r="302" spans="1:11" x14ac:dyDescent="0.3">
      <c r="A302" s="17"/>
      <c r="B302" s="18"/>
      <c r="C302" s="21" t="str">
        <f>IFERROR(VLOOKUP($B302,Vendor_Inventory!$A:$N,2,FALSE),"")</f>
        <v/>
      </c>
      <c r="D302" s="18"/>
      <c r="E302" s="22"/>
      <c r="F302" s="22"/>
      <c r="G302" s="14"/>
      <c r="H302" s="19"/>
      <c r="I302" s="18"/>
      <c r="J302" s="19"/>
      <c r="K302" s="22"/>
    </row>
    <row r="303" spans="1:11" x14ac:dyDescent="0.3">
      <c r="A303" s="17"/>
      <c r="B303" s="18"/>
      <c r="C303" s="21" t="str">
        <f>IFERROR(VLOOKUP($B303,Vendor_Inventory!$A:$N,2,FALSE),"")</f>
        <v/>
      </c>
      <c r="D303" s="18"/>
      <c r="E303" s="22"/>
      <c r="F303" s="22"/>
      <c r="G303" s="14"/>
      <c r="H303" s="19"/>
      <c r="I303" s="18"/>
      <c r="J303" s="19"/>
      <c r="K303" s="22"/>
    </row>
    <row r="304" spans="1:11" x14ac:dyDescent="0.3">
      <c r="A304" s="17"/>
      <c r="B304" s="18"/>
      <c r="C304" s="21" t="str">
        <f>IFERROR(VLOOKUP($B304,Vendor_Inventory!$A:$N,2,FALSE),"")</f>
        <v/>
      </c>
      <c r="D304" s="18"/>
      <c r="E304" s="22"/>
      <c r="F304" s="22"/>
      <c r="G304" s="14"/>
      <c r="H304" s="19"/>
      <c r="I304" s="18"/>
      <c r="J304" s="19"/>
      <c r="K304" s="22"/>
    </row>
    <row r="305" spans="1:11" x14ac:dyDescent="0.3">
      <c r="A305" s="17"/>
      <c r="B305" s="18"/>
      <c r="C305" s="21" t="str">
        <f>IFERROR(VLOOKUP($B305,Vendor_Inventory!$A:$N,2,FALSE),"")</f>
        <v/>
      </c>
      <c r="D305" s="18"/>
      <c r="E305" s="22"/>
      <c r="F305" s="22"/>
      <c r="G305" s="14"/>
      <c r="H305" s="19"/>
      <c r="I305" s="18"/>
      <c r="J305" s="19"/>
      <c r="K305" s="22"/>
    </row>
    <row r="306" spans="1:11" x14ac:dyDescent="0.3">
      <c r="A306" s="17"/>
      <c r="B306" s="18"/>
      <c r="C306" s="21" t="str">
        <f>IFERROR(VLOOKUP($B306,Vendor_Inventory!$A:$N,2,FALSE),"")</f>
        <v/>
      </c>
      <c r="D306" s="18"/>
      <c r="E306" s="22"/>
      <c r="F306" s="22"/>
      <c r="G306" s="14"/>
      <c r="H306" s="19"/>
      <c r="I306" s="18"/>
      <c r="J306" s="19"/>
      <c r="K306" s="22"/>
    </row>
    <row r="307" spans="1:11" x14ac:dyDescent="0.3">
      <c r="A307" s="17"/>
      <c r="B307" s="18"/>
      <c r="C307" s="21" t="str">
        <f>IFERROR(VLOOKUP($B307,Vendor_Inventory!$A:$N,2,FALSE),"")</f>
        <v/>
      </c>
      <c r="D307" s="18"/>
      <c r="E307" s="22"/>
      <c r="F307" s="22"/>
      <c r="G307" s="14"/>
      <c r="H307" s="19"/>
      <c r="I307" s="18"/>
      <c r="J307" s="19"/>
      <c r="K307" s="22"/>
    </row>
  </sheetData>
  <autoFilter ref="A7:K307" xr:uid="{00000000-0009-0000-0000-000005000000}"/>
  <pageMargins left="0.75" right="0.75" top="1" bottom="1" header="0.5" footer="0.5"/>
  <drawing r:id="rId1"/>
  <extLst>
    <ext xmlns:x14="http://schemas.microsoft.com/office/spreadsheetml/2009/9/main" uri="{CCE6A557-97BC-4b89-ADB6-D9C93CAAB3DF}">
      <x14:dataValidations xmlns:xm="http://schemas.microsoft.com/office/excel/2006/main" count="2">
        <x14:dataValidation type="list" allowBlank="1" xr:uid="{00000000-0002-0000-0500-000000000000}">
          <x14:formula1>
            <xm:f>Vendor_Inventory!$A$8:$A$207</xm:f>
          </x14:formula1>
          <xm:sqref>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xm:sqref>
        </x14:dataValidation>
        <x14:dataValidation type="list" allowBlank="1" xr:uid="{00000000-0002-0000-0500-000001000000}">
          <x14:formula1>
            <xm:f>Lists!$H$2:$H$4</xm:f>
          </x14:formula1>
          <xm:sqref>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
  <sheetViews>
    <sheetView showGridLines="0" workbookViewId="0"/>
  </sheetViews>
  <sheetFormatPr defaultRowHeight="14.4" x14ac:dyDescent="0.3"/>
  <sheetData>
    <row r="1" spans="1:9" x14ac:dyDescent="0.3">
      <c r="A1" s="23" t="s">
        <v>365</v>
      </c>
      <c r="B1" s="23" t="s">
        <v>366</v>
      </c>
      <c r="C1" s="23" t="s">
        <v>367</v>
      </c>
      <c r="D1" s="23" t="s">
        <v>368</v>
      </c>
      <c r="E1" s="23" t="s">
        <v>369</v>
      </c>
      <c r="F1" s="23" t="s">
        <v>370</v>
      </c>
      <c r="G1" s="23" t="s">
        <v>371</v>
      </c>
      <c r="H1" s="23" t="s">
        <v>349</v>
      </c>
      <c r="I1" s="23" t="s">
        <v>372</v>
      </c>
    </row>
    <row r="2" spans="1:9" x14ac:dyDescent="0.3">
      <c r="A2" t="s">
        <v>45</v>
      </c>
      <c r="B2" t="s">
        <v>101</v>
      </c>
      <c r="C2" t="s">
        <v>160</v>
      </c>
      <c r="D2" t="s">
        <v>160</v>
      </c>
      <c r="E2" t="s">
        <v>297</v>
      </c>
      <c r="F2" t="s">
        <v>324</v>
      </c>
      <c r="G2" t="s">
        <v>297</v>
      </c>
      <c r="H2" t="s">
        <v>355</v>
      </c>
      <c r="I2" t="s">
        <v>320</v>
      </c>
    </row>
    <row r="3" spans="1:9" x14ac:dyDescent="0.3">
      <c r="A3" t="s">
        <v>59</v>
      </c>
      <c r="B3" t="s">
        <v>46</v>
      </c>
      <c r="C3" t="s">
        <v>142</v>
      </c>
      <c r="D3" t="s">
        <v>75</v>
      </c>
      <c r="E3" t="s">
        <v>296</v>
      </c>
      <c r="F3" t="s">
        <v>316</v>
      </c>
      <c r="G3" t="s">
        <v>373</v>
      </c>
      <c r="H3" t="s">
        <v>360</v>
      </c>
      <c r="I3" t="s">
        <v>374</v>
      </c>
    </row>
    <row r="4" spans="1:9" x14ac:dyDescent="0.3">
      <c r="A4" t="s">
        <v>375</v>
      </c>
      <c r="B4" t="s">
        <v>60</v>
      </c>
      <c r="C4" t="s">
        <v>61</v>
      </c>
      <c r="D4" t="s">
        <v>49</v>
      </c>
      <c r="E4" t="s">
        <v>295</v>
      </c>
      <c r="F4" t="s">
        <v>321</v>
      </c>
      <c r="G4" t="s">
        <v>296</v>
      </c>
      <c r="H4" t="s">
        <v>376</v>
      </c>
    </row>
    <row r="5" spans="1:9" x14ac:dyDescent="0.3">
      <c r="A5" t="s">
        <v>119</v>
      </c>
      <c r="B5" t="s">
        <v>84</v>
      </c>
      <c r="C5" t="s">
        <v>47</v>
      </c>
      <c r="D5" t="s">
        <v>63</v>
      </c>
      <c r="F5" t="s">
        <v>329</v>
      </c>
      <c r="G5" t="s">
        <v>318</v>
      </c>
    </row>
    <row r="6" spans="1:9" x14ac:dyDescent="0.3">
      <c r="A6" t="s">
        <v>157</v>
      </c>
      <c r="B6" t="s">
        <v>73</v>
      </c>
      <c r="F6" t="s">
        <v>377</v>
      </c>
      <c r="G6" t="s">
        <v>295</v>
      </c>
    </row>
    <row r="7" spans="1:9" x14ac:dyDescent="0.3">
      <c r="A7" t="s">
        <v>111</v>
      </c>
      <c r="B7" t="s">
        <v>141</v>
      </c>
    </row>
    <row r="8" spans="1:9" x14ac:dyDescent="0.3">
      <c r="A8" t="s">
        <v>220</v>
      </c>
      <c r="B8" t="s">
        <v>189</v>
      </c>
    </row>
    <row r="9" spans="1:9" x14ac:dyDescent="0.3">
      <c r="B9" t="s">
        <v>158</v>
      </c>
    </row>
    <row r="10" spans="1:9" x14ac:dyDescent="0.3">
      <c r="B10" t="s">
        <v>212</v>
      </c>
    </row>
    <row r="11" spans="1:9" x14ac:dyDescent="0.3">
      <c r="B11" t="s">
        <v>226</v>
      </c>
    </row>
    <row r="12" spans="1:9" x14ac:dyDescent="0.3">
      <c r="B12" t="s">
        <v>234</v>
      </c>
    </row>
    <row r="13" spans="1:9" x14ac:dyDescent="0.3">
      <c r="B13" t="s">
        <v>203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Dashboard</vt:lpstr>
      <vt:lpstr>Vendor_Inventory</vt:lpstr>
      <vt:lpstr>Criticality</vt:lpstr>
      <vt:lpstr>Vendor_Risks</vt:lpstr>
      <vt:lpstr>Issues_Actions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Shola Hassan</dc:creator>
  <cp:lastModifiedBy>Shola Hassan</cp:lastModifiedBy>
  <dcterms:created xsi:type="dcterms:W3CDTF">2025-12-26T13:28:55Z</dcterms:created>
  <dcterms:modified xsi:type="dcterms:W3CDTF">2025-12-26T13:36:03Z</dcterms:modified>
</cp:coreProperties>
</file>